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fin01\home\My Documents\2024\WEBSITE UPLOADS\"/>
    </mc:Choice>
  </mc:AlternateContent>
  <xr:revisionPtr revIDLastSave="0" documentId="8_{0EF6CC1A-B9CD-4CB9-9138-B492D3EED99C}" xr6:coauthVersionLast="47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SUMMARY" sheetId="96" r:id="rId1"/>
    <sheet name="A (P&amp;G)" sheetId="92" r:id="rId2"/>
    <sheet name="B (SC AND EXC)" sheetId="9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 localSheetId="2">#REF!</definedName>
    <definedName name="a">#REF!</definedName>
    <definedName name="blinding">[1]Rates!$C$40</definedName>
    <definedName name="box_c_L">[1]Rates!$C$72</definedName>
    <definedName name="box_c_sm">[1]Rates!$C$68</definedName>
    <definedName name="box_L">[1]Rates!$C$74</definedName>
    <definedName name="box_sm">[1]Rates!$C$70</definedName>
    <definedName name="Conc">[2]INPUT!$C$27</definedName>
    <definedName name="conc_rate">[3]Rates!$C$24</definedName>
    <definedName name="conc2">[2]INPUT!$C$27</definedName>
    <definedName name="concrete">[1]Rates!$C$46</definedName>
    <definedName name="dispose">[1]Rates!$C$20</definedName>
    <definedName name="excavate">[4]Rates!$C$8</definedName>
    <definedName name="fw_horz">[1]Rates!$C$28</definedName>
    <definedName name="fw_rough">[1]Rates!$C$24</definedName>
    <definedName name="fw_slope">[1]Rates!$C$30</definedName>
    <definedName name="fw_smooth">[1]Rates!$C$26</definedName>
    <definedName name="G5_rate">[1]Rates!$C$52</definedName>
    <definedName name="G6_rate">[3]Rates!$C$30</definedName>
    <definedName name="G7_rate">[3]Rates!$C$32</definedName>
    <definedName name="hand">[1]Rates!$C$14</definedName>
    <definedName name="hard_rate">[3]Rates!$C$16</definedName>
    <definedName name="jointF">[5]Rates!$C$78</definedName>
    <definedName name="mass_conc">[1]Rates!$C$42</definedName>
    <definedName name="_xlnm.Print_Area" localSheetId="1">'A (P&amp;G)'!$B$1:$H$85</definedName>
    <definedName name="_xlnm.Print_Area" localSheetId="2">'B (SC AND EXC)'!$B$1:$H$159</definedName>
    <definedName name="_xlnm.Print_Area" localSheetId="0">SUMMARY!$A$1:$M$20</definedName>
    <definedName name="_xlnm.Print_Titles" localSheetId="1">'A (P&amp;G)'!$1:$3</definedName>
    <definedName name="_xlnm.Print_Titles" localSheetId="2">'B (SC AND EXC)'!$1:$3</definedName>
    <definedName name="rock">[1]Rates!$C$12</definedName>
    <definedName name="sand">[1]Rates!$C$50</definedName>
    <definedName name="sand_rate">[3]Rates!$C$28</definedName>
    <definedName name="soilcrete">[1]Rates!$C$58</definedName>
    <definedName name="soilcrete_rate">[3]Rates!$C$34</definedName>
    <definedName name="Steel">[2]INPUT!$C$23</definedName>
    <definedName name="steel_float">[1]Rates!$C$64</definedName>
    <definedName name="steel_mesh">[1]Rates!$C$36</definedName>
    <definedName name="steel_rate">[3]Rates!$C$20</definedName>
    <definedName name="steel2">[2]INPUT!$C$23</definedName>
    <definedName name="stockpile">[1]Rates!$C$18</definedName>
    <definedName name="wood_float">[1]Rates!$C$62</definedName>
    <definedName name="working_space">[1]Rates!$C$16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94" l="1"/>
  <c r="H48" i="94" s="1"/>
  <c r="H89" i="94" s="1"/>
  <c r="H90" i="94" s="1"/>
  <c r="H119" i="94" s="1"/>
  <c r="H120" i="94" s="1"/>
  <c r="H159" i="94" s="1"/>
  <c r="K75" i="94"/>
  <c r="F24" i="92"/>
  <c r="B23" i="92"/>
  <c r="B21" i="92"/>
  <c r="B20" i="92"/>
  <c r="B19" i="92"/>
  <c r="B17" i="92"/>
  <c r="B15" i="92"/>
  <c r="F14" i="92"/>
  <c r="B13" i="92"/>
  <c r="B11" i="92"/>
  <c r="B9" i="92"/>
  <c r="B8" i="92"/>
  <c r="B7" i="92"/>
  <c r="B6" i="92"/>
  <c r="B5" i="92"/>
  <c r="A22" i="92"/>
  <c r="A20" i="92"/>
  <c r="A16" i="92"/>
  <c r="A15" i="92"/>
  <c r="A14" i="92"/>
  <c r="A158" i="94"/>
  <c r="B157" i="94"/>
  <c r="A157" i="94"/>
  <c r="B155" i="94"/>
  <c r="A155" i="94"/>
  <c r="B153" i="94"/>
  <c r="A153" i="94"/>
  <c r="B151" i="94"/>
  <c r="A151" i="94"/>
  <c r="B149" i="94"/>
  <c r="A149" i="94"/>
  <c r="B147" i="94"/>
  <c r="A147" i="94"/>
  <c r="B145" i="94"/>
  <c r="A145" i="94"/>
  <c r="B144" i="94"/>
  <c r="A144" i="94"/>
  <c r="B141" i="94"/>
  <c r="A141" i="94"/>
  <c r="B139" i="94"/>
  <c r="A139" i="94"/>
  <c r="A137" i="94"/>
  <c r="B135" i="94"/>
  <c r="A135" i="94"/>
  <c r="B133" i="94"/>
  <c r="A133" i="94"/>
  <c r="B131" i="94"/>
  <c r="A131" i="94"/>
  <c r="B129" i="94"/>
  <c r="A129" i="94"/>
  <c r="B127" i="94"/>
  <c r="A127" i="94"/>
  <c r="B126" i="94"/>
  <c r="A126" i="94"/>
  <c r="B125" i="94"/>
  <c r="A125" i="94"/>
  <c r="B124" i="94"/>
  <c r="A124" i="94"/>
  <c r="A123" i="94"/>
  <c r="A121" i="94"/>
  <c r="A120" i="94"/>
  <c r="A119" i="94"/>
  <c r="A118" i="94"/>
  <c r="B116" i="94"/>
  <c r="A116" i="94"/>
  <c r="B114" i="94"/>
  <c r="A114" i="94"/>
  <c r="B112" i="94"/>
  <c r="A112" i="94"/>
  <c r="B111" i="94"/>
  <c r="A111" i="94"/>
  <c r="B110" i="94"/>
  <c r="A110" i="94"/>
  <c r="B108" i="94"/>
  <c r="A108" i="94"/>
  <c r="B106" i="94"/>
  <c r="A106" i="94"/>
  <c r="B104" i="94"/>
  <c r="A104" i="94"/>
  <c r="B103" i="94"/>
  <c r="A103" i="94"/>
  <c r="B101" i="94"/>
  <c r="A101" i="94"/>
  <c r="B100" i="94"/>
  <c r="A100" i="94"/>
  <c r="B99" i="94"/>
  <c r="A99" i="94"/>
  <c r="B98" i="94"/>
  <c r="A98" i="94"/>
  <c r="B97" i="94"/>
  <c r="A97" i="94"/>
  <c r="A95" i="94"/>
  <c r="B93" i="94"/>
  <c r="A93" i="94"/>
  <c r="A91" i="94"/>
  <c r="A90" i="94"/>
  <c r="A89" i="94"/>
  <c r="A88" i="94"/>
  <c r="B84" i="94"/>
  <c r="A84" i="94"/>
  <c r="A83" i="94"/>
  <c r="B81" i="94"/>
  <c r="A81" i="94"/>
  <c r="B80" i="94"/>
  <c r="A80" i="94"/>
  <c r="B79" i="94"/>
  <c r="A79" i="94"/>
  <c r="B78" i="94"/>
  <c r="A78" i="94"/>
  <c r="B77" i="94"/>
  <c r="A77" i="94"/>
  <c r="B75" i="94"/>
  <c r="A75" i="94"/>
  <c r="B73" i="94"/>
  <c r="A73" i="94"/>
  <c r="B71" i="94"/>
  <c r="A71" i="94"/>
  <c r="B69" i="94"/>
  <c r="A69" i="94"/>
  <c r="B68" i="94"/>
  <c r="A68" i="94"/>
  <c r="B67" i="94"/>
  <c r="A67" i="94"/>
  <c r="B66" i="94"/>
  <c r="A66" i="94"/>
  <c r="B65" i="94"/>
  <c r="A65" i="94"/>
  <c r="B64" i="94"/>
  <c r="A64" i="94"/>
  <c r="A63" i="94"/>
  <c r="B61" i="94"/>
  <c r="A61" i="94"/>
  <c r="B59" i="94"/>
  <c r="A59" i="94"/>
  <c r="B57" i="94"/>
  <c r="A57" i="94"/>
  <c r="B56" i="94"/>
  <c r="A56" i="94"/>
  <c r="B55" i="94"/>
  <c r="A55" i="94"/>
  <c r="B53" i="94"/>
  <c r="A53" i="94"/>
  <c r="B52" i="94"/>
  <c r="A52" i="94"/>
  <c r="B51" i="94"/>
  <c r="A51" i="94"/>
  <c r="B50" i="94"/>
  <c r="A50" i="94"/>
  <c r="A49" i="94"/>
  <c r="A48" i="94"/>
  <c r="A47" i="94"/>
  <c r="A46" i="94"/>
  <c r="B45" i="94"/>
  <c r="A45" i="94"/>
  <c r="B36" i="94"/>
  <c r="A36" i="94"/>
  <c r="B32" i="94"/>
  <c r="A32" i="94"/>
  <c r="B30" i="94"/>
  <c r="A30" i="94"/>
  <c r="B28" i="94"/>
  <c r="A28" i="94"/>
  <c r="B27" i="94"/>
  <c r="A27" i="94"/>
  <c r="B26" i="94"/>
  <c r="A26" i="94"/>
  <c r="B24" i="94"/>
  <c r="A24" i="94"/>
  <c r="B22" i="94"/>
  <c r="A22" i="94"/>
  <c r="B21" i="94"/>
  <c r="A21" i="94"/>
  <c r="B20" i="94"/>
  <c r="A20" i="94"/>
  <c r="B18" i="94"/>
  <c r="A18" i="94"/>
  <c r="B16" i="94"/>
  <c r="A16" i="94"/>
  <c r="B14" i="94"/>
  <c r="A14" i="94"/>
  <c r="B13" i="94"/>
  <c r="A13" i="94"/>
  <c r="B12" i="94"/>
  <c r="A12" i="94"/>
  <c r="B10" i="94"/>
  <c r="A10" i="94"/>
  <c r="B9" i="94"/>
  <c r="A9" i="94"/>
  <c r="H4" i="94"/>
  <c r="B4" i="94"/>
  <c r="B83" i="92"/>
  <c r="B81" i="92"/>
  <c r="B79" i="92"/>
  <c r="B77" i="92"/>
  <c r="B76" i="92"/>
  <c r="B75" i="92"/>
  <c r="B73" i="92"/>
  <c r="B71" i="92"/>
  <c r="B70" i="92"/>
  <c r="B69" i="92"/>
  <c r="B67" i="92"/>
  <c r="B65" i="92"/>
  <c r="B64" i="92"/>
  <c r="B63" i="92"/>
  <c r="B61" i="92"/>
  <c r="B59" i="92"/>
  <c r="B57" i="92"/>
  <c r="B56" i="92"/>
  <c r="B53" i="92"/>
  <c r="B52" i="92"/>
  <c r="B50" i="92"/>
  <c r="B49" i="92"/>
  <c r="B48" i="92"/>
  <c r="B46" i="92"/>
  <c r="B45" i="92"/>
  <c r="B44" i="92"/>
  <c r="B42" i="92"/>
  <c r="B41" i="92"/>
  <c r="B40" i="92"/>
  <c r="B39" i="92"/>
  <c r="B38" i="92"/>
  <c r="B37" i="92"/>
  <c r="B25" i="92"/>
  <c r="A7" i="92"/>
  <c r="A11" i="94"/>
  <c r="B11" i="94" l="1"/>
  <c r="A15" i="94"/>
  <c r="A17" i="94"/>
  <c r="A19" i="94" s="1"/>
  <c r="B15" i="94" l="1"/>
  <c r="B17" i="94"/>
  <c r="B19" i="94"/>
  <c r="A23" i="94"/>
  <c r="A25" i="94"/>
  <c r="A29" i="94"/>
  <c r="A31" i="94"/>
  <c r="A33" i="94"/>
  <c r="A35" i="94"/>
  <c r="A37" i="94"/>
  <c r="A54" i="94"/>
  <c r="A58" i="94"/>
  <c r="A60" i="94"/>
  <c r="A62" i="94"/>
  <c r="A70" i="94"/>
  <c r="A72" i="94"/>
  <c r="A74" i="94"/>
  <c r="A76" i="94"/>
  <c r="A82" i="94"/>
  <c r="A86" i="94"/>
  <c r="A92" i="94" s="1"/>
  <c r="A94" i="94"/>
  <c r="B25" i="94" l="1"/>
  <c r="B23" i="94"/>
  <c r="B29" i="94"/>
  <c r="B31" i="94"/>
  <c r="B33" i="94"/>
  <c r="B35" i="94"/>
  <c r="B37" i="94"/>
  <c r="B54" i="94"/>
  <c r="B58" i="94"/>
  <c r="B60" i="94"/>
  <c r="B62" i="94"/>
  <c r="B70" i="94"/>
  <c r="B94" i="94"/>
  <c r="B92" i="94"/>
  <c r="B86" i="94"/>
  <c r="B82" i="94"/>
  <c r="B76" i="94"/>
  <c r="B74" i="94"/>
  <c r="B72" i="94"/>
  <c r="A96" i="94"/>
  <c r="A102" i="94"/>
  <c r="A105" i="94"/>
  <c r="A107" i="94"/>
  <c r="A109" i="94"/>
  <c r="A113" i="94"/>
  <c r="A115" i="94"/>
  <c r="A117" i="94"/>
  <c r="B102" i="94" l="1"/>
  <c r="B96" i="94"/>
  <c r="B107" i="94"/>
  <c r="B105" i="94"/>
  <c r="B109" i="94"/>
  <c r="B115" i="94"/>
  <c r="B113" i="94"/>
  <c r="B117" i="94"/>
  <c r="A122" i="94"/>
  <c r="A128" i="94"/>
  <c r="A130" i="94"/>
  <c r="A132" i="94"/>
  <c r="A134" i="94"/>
  <c r="B122" i="94" l="1"/>
  <c r="B128" i="94"/>
  <c r="B130" i="94"/>
  <c r="B132" i="94"/>
  <c r="B134" i="94"/>
  <c r="A136" i="94"/>
  <c r="A138" i="94"/>
  <c r="B138" i="94" l="1"/>
  <c r="B136" i="94"/>
  <c r="A140" i="94"/>
  <c r="A142" i="94"/>
  <c r="A146" i="94"/>
  <c r="A148" i="94"/>
  <c r="B148" i="94" l="1"/>
  <c r="B146" i="94"/>
  <c r="B142" i="94"/>
  <c r="B140" i="94"/>
  <c r="A81" i="92"/>
  <c r="A83" i="92"/>
  <c r="A84" i="92"/>
  <c r="A86" i="92"/>
  <c r="A88" i="92"/>
  <c r="A90" i="92"/>
  <c r="A77" i="92"/>
  <c r="A78" i="92"/>
  <c r="A79" i="92"/>
  <c r="A67" i="92"/>
  <c r="A69" i="92"/>
  <c r="A71" i="92"/>
  <c r="A72" i="92"/>
  <c r="A73" i="92"/>
  <c r="A75" i="92"/>
  <c r="A10" i="92"/>
  <c r="A8" i="92"/>
  <c r="A150" i="94"/>
  <c r="A152" i="94"/>
  <c r="A154" i="94"/>
  <c r="A156" i="94"/>
  <c r="B156" i="94" l="1"/>
  <c r="B154" i="94"/>
  <c r="B152" i="94"/>
  <c r="B150" i="94"/>
  <c r="A54" i="92"/>
  <c r="A55" i="92"/>
  <c r="A56" i="92"/>
  <c r="A57" i="92"/>
  <c r="A58" i="92"/>
  <c r="A35" i="92"/>
  <c r="A36" i="92"/>
  <c r="A37" i="92"/>
  <c r="A38" i="92"/>
  <c r="A39" i="92"/>
  <c r="A40" i="92"/>
  <c r="A41" i="92"/>
  <c r="A50" i="92"/>
  <c r="A51" i="92"/>
  <c r="A52" i="92"/>
  <c r="A53" i="92"/>
  <c r="A34" i="92" l="1"/>
  <c r="A9" i="92"/>
  <c r="A42" i="92" l="1"/>
  <c r="A11" i="92"/>
  <c r="A17" i="92"/>
  <c r="A19" i="92"/>
  <c r="A21" i="92"/>
  <c r="A23" i="92"/>
  <c r="A59" i="92" l="1"/>
  <c r="B12" i="92" l="1"/>
  <c r="B10" i="92"/>
  <c r="B14" i="92"/>
  <c r="A68" i="92"/>
  <c r="A76" i="92"/>
  <c r="B16" i="92" l="1"/>
  <c r="B22" i="92"/>
  <c r="D24" i="92" s="1"/>
  <c r="B18" i="92"/>
  <c r="A82" i="92"/>
  <c r="B24" i="92" l="1"/>
  <c r="A87" i="92"/>
  <c r="A46" i="92"/>
  <c r="A139" i="92" l="1"/>
  <c r="A62" i="92"/>
  <c r="A66" i="92"/>
  <c r="A70" i="92"/>
  <c r="B43" i="92" l="1"/>
  <c r="B47" i="92"/>
  <c r="B51" i="92"/>
  <c r="A74" i="92"/>
  <c r="A80" i="92"/>
  <c r="A85" i="92"/>
  <c r="A89" i="92"/>
  <c r="A91" i="92"/>
  <c r="A99" i="92" s="1"/>
  <c r="A101" i="92"/>
  <c r="B58" i="92" l="1"/>
  <c r="A105" i="92"/>
  <c r="B60" i="92" l="1"/>
  <c r="A117" i="92"/>
  <c r="A111" i="92"/>
  <c r="A107" i="92"/>
  <c r="A113" i="92"/>
  <c r="B62" i="92" l="1"/>
  <c r="B72" i="92"/>
  <c r="B68" i="92"/>
  <c r="B66" i="92"/>
  <c r="A119" i="92"/>
  <c r="A125" i="92"/>
  <c r="A123" i="92"/>
  <c r="B74" i="92" l="1"/>
  <c r="B78" i="92"/>
  <c r="B80" i="92"/>
  <c r="A129" i="92"/>
  <c r="A131" i="92"/>
  <c r="A133" i="92"/>
  <c r="A135" i="92" s="1"/>
  <c r="A127" i="92"/>
  <c r="B82" i="92" l="1"/>
  <c r="J141" i="92"/>
</calcChain>
</file>

<file path=xl/sharedStrings.xml><?xml version="1.0" encoding="utf-8"?>
<sst xmlns="http://schemas.openxmlformats.org/spreadsheetml/2006/main" count="247" uniqueCount="164">
  <si>
    <t>ITEM</t>
  </si>
  <si>
    <t>PAYMENT
CLAUSE</t>
  </si>
  <si>
    <t>DESCRIPTION</t>
  </si>
  <si>
    <t>UNIT</t>
  </si>
  <si>
    <t>QTY</t>
  </si>
  <si>
    <t>PRICE</t>
  </si>
  <si>
    <t>AMOUNT</t>
  </si>
  <si>
    <t>R                   c</t>
  </si>
  <si>
    <t>A</t>
  </si>
  <si>
    <t>Sum</t>
  </si>
  <si>
    <t>Prov Sum</t>
  </si>
  <si>
    <t>%</t>
  </si>
  <si>
    <t xml:space="preserve"> Carried forward / …</t>
  </si>
  <si>
    <t xml:space="preserve"> Brought forward / …</t>
  </si>
  <si>
    <t>8.7
PSA 8.7</t>
  </si>
  <si>
    <t>DAYWORK</t>
  </si>
  <si>
    <t>Labour</t>
  </si>
  <si>
    <t>Skilled (incl. artisans)</t>
  </si>
  <si>
    <t>h</t>
  </si>
  <si>
    <t>Semi-skilled</t>
  </si>
  <si>
    <t>Unskilled (incl. flagmen)</t>
  </si>
  <si>
    <t>Foremen</t>
  </si>
  <si>
    <t>Surveyor</t>
  </si>
  <si>
    <r>
      <t xml:space="preserve">Material
</t>
    </r>
    <r>
      <rPr>
        <sz val="9"/>
        <color indexed="8"/>
        <rFont val="Arial"/>
        <family val="2"/>
      </rPr>
      <t>(Not subject to price adjustments)</t>
    </r>
  </si>
  <si>
    <t>Net cost of goods or material</t>
  </si>
  <si>
    <t>Model .....................</t>
  </si>
  <si>
    <t>Vibrating plate compactor</t>
  </si>
  <si>
    <t>Minimum power: 2 kW</t>
  </si>
  <si>
    <t>Manufacturer ..............</t>
  </si>
  <si>
    <t>Tip truck</t>
  </si>
  <si>
    <r>
      <t>Minimum load mass: 10 t Minimum load capacity: 6m</t>
    </r>
    <r>
      <rPr>
        <vertAlign val="superscript"/>
        <sz val="9"/>
        <rFont val="Arial"/>
        <family val="2"/>
      </rPr>
      <t>3</t>
    </r>
  </si>
  <si>
    <t>Light delivery vehicle</t>
  </si>
  <si>
    <t>Minimum load mass: 1 t</t>
  </si>
  <si>
    <t>Water tank truck, with sprinkler</t>
  </si>
  <si>
    <t>PSA 8.8</t>
  </si>
  <si>
    <t>TEMPORARY WORKS</t>
  </si>
  <si>
    <t>PSA 8.8.4</t>
  </si>
  <si>
    <t>Location and protection of existing services</t>
  </si>
  <si>
    <t>(i) Water and sewer pipes</t>
  </si>
  <si>
    <t>(ii) Electrical and other cables</t>
  </si>
  <si>
    <t>PSA 8.8.4.2</t>
  </si>
  <si>
    <t>Hand excavation necessary for locating and exposing existing services in all materials:</t>
  </si>
  <si>
    <t>(i) In roadways</t>
  </si>
  <si>
    <t>m³</t>
  </si>
  <si>
    <t>(ii) In all other areas</t>
  </si>
  <si>
    <t>PSA 8.8.7</t>
  </si>
  <si>
    <t>Dealing with water</t>
  </si>
  <si>
    <t>(a) Dealing with subsurface water</t>
  </si>
  <si>
    <t>(b) Dealing with surface water (Including water from pipes)</t>
  </si>
  <si>
    <t>PSA 8.8.8</t>
  </si>
  <si>
    <t>Protection of structures until construction in vicinity is completed</t>
  </si>
  <si>
    <t>(a) Existing brick isolation valve chambers (4 off)</t>
  </si>
  <si>
    <t>PSA 8.9</t>
  </si>
  <si>
    <t>Wayleaves</t>
  </si>
  <si>
    <t>PSA 8.10</t>
  </si>
  <si>
    <t>Compliance with OHS Act, Construction Regulations, 2014 and OHS specification</t>
  </si>
  <si>
    <t>TOTAL SCHEDULE A CARRIED TO SUMMARY</t>
  </si>
  <si>
    <t>B</t>
  </si>
  <si>
    <t>SECTION B: SITE CLEARANCE AND EXCAVATIONS</t>
  </si>
  <si>
    <t>SANS
1200 C</t>
  </si>
  <si>
    <t>SITE CLEARANCE</t>
  </si>
  <si>
    <t>PSC 8.2.1</t>
  </si>
  <si>
    <t>Clear and grub</t>
  </si>
  <si>
    <t>a) Pipeline routes</t>
  </si>
  <si>
    <r>
      <t>m</t>
    </r>
    <r>
      <rPr>
        <vertAlign val="superscript"/>
        <sz val="9"/>
        <rFont val="Arial"/>
        <family val="2"/>
      </rPr>
      <t>2</t>
    </r>
  </si>
  <si>
    <t>8.2.2</t>
  </si>
  <si>
    <t>Remove and grub large trees and tree stumps of girth:</t>
  </si>
  <si>
    <t>Over 1,0 m and up to and including 2,0 m</t>
  </si>
  <si>
    <t>No</t>
  </si>
  <si>
    <t>Over 2,0 m and up to and including 3,0 m</t>
  </si>
  <si>
    <t>8.2.3</t>
  </si>
  <si>
    <t>Remove and grub all trees and tree stumps regardless of girth</t>
  </si>
  <si>
    <t>ha</t>
  </si>
  <si>
    <t>8.2.7</t>
  </si>
  <si>
    <t>Dismantle and remove</t>
  </si>
  <si>
    <t>a) Pipelines not encased in concrete up to 500mm Dia.</t>
  </si>
  <si>
    <t>m</t>
  </si>
  <si>
    <t>b) Pipelines encased in concrete up to 500mm Dia.</t>
  </si>
  <si>
    <t>PSC 8.2.8</t>
  </si>
  <si>
    <t>Demolish and remove structures</t>
  </si>
  <si>
    <t>a) Existing concrete anchor/ Thrust Blocks</t>
  </si>
  <si>
    <t>b) Break into existing valve chambers as required to carry out the pipe retro-fitting works</t>
  </si>
  <si>
    <t>8.2.9</t>
  </si>
  <si>
    <t>Transport materials and debris to unspecified site and dump</t>
  </si>
  <si>
    <t>m³-km</t>
  </si>
  <si>
    <t>8.2.10</t>
  </si>
  <si>
    <t>Remove topsoil to nominal depth of 150mm and stockpile</t>
  </si>
  <si>
    <t>1200 D
8.3.10
PSD 8.3.10</t>
  </si>
  <si>
    <t>Topsoiling</t>
  </si>
  <si>
    <r>
      <t>m</t>
    </r>
    <r>
      <rPr>
        <vertAlign val="superscript"/>
        <sz val="9"/>
        <rFont val="Arial"/>
        <family val="2"/>
      </rPr>
      <t>3</t>
    </r>
  </si>
  <si>
    <t>SANS
1200 D</t>
  </si>
  <si>
    <t>EARTHWORKS</t>
  </si>
  <si>
    <t>PSD 8.3.3</t>
  </si>
  <si>
    <t>Restricted Excavation</t>
  </si>
  <si>
    <t>a) Excavate for restricted foundations, footings and pipe trenches in all materials and use for backfill or embankment or dispose</t>
  </si>
  <si>
    <t>b) Extra-over for:</t>
  </si>
  <si>
    <t>1) Hard rock excavation</t>
  </si>
  <si>
    <t>c) Extra over subitem (a) for hand excavation</t>
  </si>
  <si>
    <t>8.3.9</t>
  </si>
  <si>
    <t>Extra-over backfill or for fill material against structures (brickwalled isolation valve chambers, 12 off)</t>
  </si>
  <si>
    <t>SANS
1200 DB</t>
  </si>
  <si>
    <t xml:space="preserve">EARTHWORKS (Pipe Trenches) </t>
  </si>
  <si>
    <t>PSDB 8.3.2</t>
  </si>
  <si>
    <t>Excavate in all materials for trenches, backfill, compact and dispose of surplus material:</t>
  </si>
  <si>
    <t xml:space="preserve">Pipes over 125 mm dia up to 700 mm dia for depths: </t>
  </si>
  <si>
    <t>i) Up to 1,0 m</t>
  </si>
  <si>
    <t>ii) Over 1,0 m up to 2,0 m</t>
  </si>
  <si>
    <t>iii) Over 2,0 m up to 3,0 m</t>
  </si>
  <si>
    <t>iv) Over 3,0 m up to 4,0 m</t>
  </si>
  <si>
    <t>Extra over item item (a) above for:</t>
  </si>
  <si>
    <t>2) Hard rock excavation</t>
  </si>
  <si>
    <t>With pneumatic equipment (restricted access)</t>
  </si>
  <si>
    <t>3) Hand excavation where ordered by the Engineer:</t>
  </si>
  <si>
    <t>i) Soft material</t>
  </si>
  <si>
    <t>4) Backfill stabilized with 5% cement where directed by the Engineer</t>
  </si>
  <si>
    <t>5) Soilcrete backfill where directed by the Engineer</t>
  </si>
  <si>
    <t xml:space="preserve">c) Excavate and dispose of unsuitable material from trench bottom </t>
  </si>
  <si>
    <t>8.3.3</t>
  </si>
  <si>
    <t>Excavation ancillaries:</t>
  </si>
  <si>
    <t>a) Make up deficiency in backfill material:</t>
  </si>
  <si>
    <t>i) From other necessary excavations on Site</t>
  </si>
  <si>
    <t>Watermains of pipe diameters up to 
DN 500 mm</t>
  </si>
  <si>
    <t>Overhead electric cable (low voltage and high voltage up to 132 kV)</t>
  </si>
  <si>
    <t>Stormwater pipes up to DN 600 mm</t>
  </si>
  <si>
    <t>Overhead Telkom cables</t>
  </si>
  <si>
    <t>b) Services that adjoin a trench</t>
  </si>
  <si>
    <t>Fences</t>
  </si>
  <si>
    <t>8.3.6</t>
  </si>
  <si>
    <t>Finishing:</t>
  </si>
  <si>
    <t>a) Reinstate road surfaces complete with all courses:</t>
  </si>
  <si>
    <t>i) Gravel on shoulders</t>
  </si>
  <si>
    <t>ii) Asphalt of thickness 25  mm in parking area</t>
  </si>
  <si>
    <t>m²</t>
  </si>
  <si>
    <t>iii) Asphalt of thickness 40 mm in roadway</t>
  </si>
  <si>
    <t>iv) 200mm G2 base to 93% MOD AASHTO</t>
  </si>
  <si>
    <t>v) 150mm G5 subbase to 90% MOD AASHTO</t>
  </si>
  <si>
    <t>iv) Gravel surfacing</t>
  </si>
  <si>
    <t>vi) Interlocking pavers (80mm concrete, 35 MPa)</t>
  </si>
  <si>
    <t>vii) Kerbing (Barrier BK2)</t>
  </si>
  <si>
    <t>PSDB 8.3.8</t>
  </si>
  <si>
    <t>Existing Pipes/ Fittings up to 500mm Dia</t>
  </si>
  <si>
    <t>a) Excavate in all materials to 300 mm above existing pipelines</t>
  </si>
  <si>
    <t>b) Excavate by hand to expose pipe/ fittings</t>
  </si>
  <si>
    <t>c) Remove pipes and associated fittings from trench/ chamber and stack for inspection</t>
  </si>
  <si>
    <t>d) Transport and safe storage of pipes and associated fittings declared reusable</t>
  </si>
  <si>
    <t>e) Dispose of pipes and fittings unsuitable for reuse</t>
  </si>
  <si>
    <t xml:space="preserve">f) Re-install pipes/ fittings </t>
  </si>
  <si>
    <t xml:space="preserve"> TOTAL SCHEDULE B CARRIED TO SUMMARY</t>
  </si>
  <si>
    <t>SECTION A:</t>
  </si>
  <si>
    <t>PRELIMINARY AND GENERAL</t>
  </si>
  <si>
    <t>R</t>
  </si>
  <si>
    <t>SECTION B:</t>
  </si>
  <si>
    <t>SITE CLEARANCE AND EXCAVATIONS</t>
  </si>
  <si>
    <t>SECTION C:</t>
  </si>
  <si>
    <t>CHAMBER PIPEWORK AND VALVES</t>
  </si>
  <si>
    <t>SECTION D:</t>
  </si>
  <si>
    <t>CHAMBER CONCRETE</t>
  </si>
  <si>
    <t>HYDROSTATIC TESTING OF PIPELINES</t>
  </si>
  <si>
    <t>TOTAL OF PRICED ITEMS</t>
  </si>
  <si>
    <r>
      <t>Allow 10% contingencies (</t>
    </r>
    <r>
      <rPr>
        <i/>
        <sz val="9"/>
        <rFont val="Arial"/>
        <family val="2"/>
      </rPr>
      <t>to be expended as directed by the Engineer and to be deducted in whole or in part if not required</t>
    </r>
    <r>
      <rPr>
        <sz val="9"/>
        <rFont val="Arial"/>
        <family val="2"/>
      </rPr>
      <t>)</t>
    </r>
  </si>
  <si>
    <t>SUB-TOTAL OF TENDER</t>
  </si>
  <si>
    <t>Add 15% for Value Added Tax</t>
  </si>
  <si>
    <t>GROSS TOTAL OF TENDER
Carried to Form C1.1, Form of Offer</t>
  </si>
  <si>
    <t xml:space="preserve">CALCULATION OF TENDER SUM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</si>
</sst>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R&quot;\ #,##0;&quot;R&quot;\ \-#,##0"/>
    <numFmt numFmtId="168" formatCode="_ &quot;R&quot;\ * #,##0.00_ ;_ &quot;R&quot;\ * \-#,##0.00_ ;_ &quot;R&quot;\ * &quot;-&quot;??_ ;_ @_ "/>
    <numFmt numFmtId="169" formatCode="_ * #,##0.00_ ;_ * \-#,##0.00_ ;_ * &quot;-&quot;??_ ;_ @_ "/>
    <numFmt numFmtId="170" formatCode="0.000"/>
    <numFmt numFmtId="171" formatCode="_-&quot;£&quot;* #,##0.00_-;\-&quot;£&quot;* #,##0.00_-;_-&quot;£&quot;* &quot;-&quot;??_-;_-@_-"/>
    <numFmt numFmtId="172" formatCode="_-&quot;R&quot;\ * #,##0.00_-;\-&quot;R&quot;\ * #,##0.00_-;_-&quot;R&quot;\ * &quot;-&quot;??_-;_-@_-"/>
    <numFmt numFmtId="173" formatCode="_ [$R-1C09]\ * #,##0.00_ ;_ [$R-1C09]\ * \-#,##0.00_ ;_ [$R-1C09]\ * &quot;-&quot;??_ ;_ @_ "/>
    <numFmt numFmtId="174" formatCode="#,##0.0"/>
    <numFmt numFmtId="175" formatCode="#,##0.000"/>
    <numFmt numFmtId="176" formatCode="0.0"/>
    <numFmt numFmtId="177" formatCode="General_)"/>
    <numFmt numFmtId="178" formatCode="_(* #,##0_);_(* \(#,##0\);_(* &quot;-&quot;??_);_(@_)"/>
    <numFmt numFmtId="179" formatCode="_ [$R-1C09]\ * #,##0_ ;_ [$R-1C09]\ * \-#,##0_ ;_ [$R-1C09]\ * &quot;-&quot;_ ;_ @_ "/>
  </numFmts>
  <fonts count="51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name val="Arial"/>
      <family val="2"/>
    </font>
    <font>
      <u/>
      <sz val="10"/>
      <color theme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u/>
      <sz val="10"/>
      <color theme="10"/>
      <name val="Arial"/>
      <family val="2"/>
    </font>
    <font>
      <i/>
      <u/>
      <sz val="6"/>
      <name val="Arial"/>
      <family val="2"/>
    </font>
    <font>
      <sz val="10"/>
      <name val="Calibri"/>
      <family val="2"/>
    </font>
    <font>
      <b/>
      <sz val="15"/>
      <color theme="4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4"/>
      <name val="Cambria"/>
      <family val="2"/>
      <scheme val="maj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45">
    <xf numFmtId="0" fontId="0" fillId="0" borderId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3" fontId="12" fillId="0" borderId="1" applyProtection="0"/>
    <xf numFmtId="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16" fillId="0" borderId="0"/>
    <xf numFmtId="0" fontId="9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0"/>
    <xf numFmtId="0" fontId="5" fillId="0" borderId="0"/>
    <xf numFmtId="166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1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4" fontId="32" fillId="0" borderId="12" applyProtection="0"/>
    <xf numFmtId="4" fontId="32" fillId="0" borderId="12" applyProtection="0"/>
    <xf numFmtId="175" fontId="32" fillId="0" borderId="12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2" fontId="5" fillId="0" borderId="0" applyFon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34" fillId="0" borderId="13" applyBorder="0"/>
    <xf numFmtId="0" fontId="35" fillId="0" borderId="0" applyNumberFormat="0" applyFont="0" applyFill="0" applyBorder="0" applyAlignment="0" applyProtection="0">
      <protection locked="0"/>
    </xf>
    <xf numFmtId="0" fontId="36" fillId="0" borderId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49" fontId="5" fillId="0" borderId="0"/>
    <xf numFmtId="0" fontId="38" fillId="0" borderId="14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21" fillId="3" borderId="0" applyNumberFormat="0" applyBorder="0" applyAlignment="0" applyProtection="0"/>
    <xf numFmtId="0" fontId="25" fillId="6" borderId="7" applyNumberFormat="0" applyAlignment="0" applyProtection="0"/>
    <xf numFmtId="0" fontId="27" fillId="7" borderId="10" applyNumberFormat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9" fillId="0" borderId="0" applyFont="0" applyFill="0" applyBorder="0" applyAlignment="0" applyProtection="0"/>
    <xf numFmtId="3" fontId="5" fillId="0" borderId="1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40" fillId="0" borderId="6" applyNumberFormat="0" applyFill="0" applyAlignment="0" applyProtection="0"/>
    <xf numFmtId="0" fontId="41" fillId="0" borderId="6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23" fillId="5" borderId="7" applyNumberFormat="0" applyAlignment="0" applyProtection="0"/>
    <xf numFmtId="0" fontId="26" fillId="0" borderId="9" applyNumberFormat="0" applyFill="0" applyAlignment="0" applyProtection="0"/>
    <xf numFmtId="0" fontId="22" fillId="4" borderId="0" applyNumberFormat="0" applyBorder="0" applyAlignment="0" applyProtection="0"/>
    <xf numFmtId="0" fontId="18" fillId="0" borderId="0"/>
    <xf numFmtId="0" fontId="39" fillId="0" borderId="0"/>
    <xf numFmtId="0" fontId="24" fillId="6" borderId="8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/>
    <xf numFmtId="0" fontId="2" fillId="0" borderId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5" fillId="0" borderId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8" fillId="0" borderId="0"/>
    <xf numFmtId="0" fontId="2" fillId="0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2" fontId="5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169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</cellStyleXfs>
  <cellXfs count="241">
    <xf numFmtId="0" fontId="0" fillId="0" borderId="0" xfId="0"/>
    <xf numFmtId="0" fontId="6" fillId="0" borderId="0" xfId="27" applyFont="1" applyAlignment="1">
      <alignment vertical="top"/>
    </xf>
    <xf numFmtId="0" fontId="45" fillId="32" borderId="18" xfId="0" applyFont="1" applyFill="1" applyBorder="1" applyAlignment="1">
      <alignment horizontal="center"/>
    </xf>
    <xf numFmtId="0" fontId="45" fillId="32" borderId="19" xfId="0" applyFont="1" applyFill="1" applyBorder="1" applyAlignment="1">
      <alignment horizontal="center"/>
    </xf>
    <xf numFmtId="0" fontId="45" fillId="32" borderId="2" xfId="0" applyFont="1" applyFill="1" applyBorder="1" applyAlignment="1">
      <alignment horizontal="center"/>
    </xf>
    <xf numFmtId="0" fontId="45" fillId="32" borderId="21" xfId="0" applyFont="1" applyFill="1" applyBorder="1" applyAlignment="1">
      <alignment horizontal="center"/>
    </xf>
    <xf numFmtId="0" fontId="45" fillId="32" borderId="16" xfId="0" applyFont="1" applyFill="1" applyBorder="1" applyAlignment="1">
      <alignment horizontal="center"/>
    </xf>
    <xf numFmtId="0" fontId="45" fillId="32" borderId="23" xfId="0" applyFont="1" applyFill="1" applyBorder="1" applyAlignment="1">
      <alignment horizontal="center"/>
    </xf>
    <xf numFmtId="0" fontId="6" fillId="0" borderId="20" xfId="0" applyFont="1" applyBorder="1" applyAlignment="1">
      <alignment horizontal="left" vertical="top" wrapText="1"/>
    </xf>
    <xf numFmtId="0" fontId="6" fillId="0" borderId="20" xfId="46" applyFont="1" applyBorder="1" applyAlignment="1">
      <alignment horizontal="left" vertical="center" wrapText="1"/>
    </xf>
    <xf numFmtId="173" fontId="6" fillId="0" borderId="27" xfId="104" applyNumberFormat="1" applyFont="1" applyBorder="1" applyAlignment="1">
      <alignment horizontal="center" vertical="center" wrapText="1"/>
    </xf>
    <xf numFmtId="173" fontId="6" fillId="0" borderId="23" xfId="104" applyNumberFormat="1" applyFont="1" applyBorder="1" applyAlignment="1">
      <alignment horizontal="center" vertical="center" wrapText="1"/>
    </xf>
    <xf numFmtId="0" fontId="46" fillId="0" borderId="0" xfId="45" applyFont="1" applyAlignment="1">
      <alignment vertical="center"/>
    </xf>
    <xf numFmtId="0" fontId="46" fillId="0" borderId="0" xfId="45" applyFont="1" applyAlignment="1">
      <alignment vertical="center" wrapText="1"/>
    </xf>
    <xf numFmtId="0" fontId="46" fillId="0" borderId="0" xfId="45" applyFont="1" applyAlignment="1">
      <alignment horizontal="left" vertical="center"/>
    </xf>
    <xf numFmtId="0" fontId="46" fillId="0" borderId="0" xfId="45" applyFont="1" applyAlignment="1">
      <alignment horizontal="right" vertical="center"/>
    </xf>
    <xf numFmtId="0" fontId="46" fillId="0" borderId="20" xfId="45" applyFont="1" applyBorder="1" applyAlignment="1">
      <alignment horizontal="left" vertical="top" wrapText="1"/>
    </xf>
    <xf numFmtId="173" fontId="46" fillId="0" borderId="29" xfId="45" applyNumberFormat="1" applyFont="1" applyBorder="1" applyAlignment="1">
      <alignment horizontal="right" vertical="top" wrapText="1"/>
    </xf>
    <xf numFmtId="0" fontId="46" fillId="0" borderId="0" xfId="45" applyFont="1" applyAlignment="1">
      <alignment horizontal="center" vertical="center"/>
    </xf>
    <xf numFmtId="0" fontId="46" fillId="0" borderId="29" xfId="0" applyFont="1" applyBorder="1" applyAlignment="1">
      <alignment horizontal="left" vertical="top" wrapText="1"/>
    </xf>
    <xf numFmtId="0" fontId="46" fillId="0" borderId="29" xfId="0" applyFont="1" applyBorder="1" applyAlignment="1">
      <alignment horizontal="right" vertical="top" wrapText="1"/>
    </xf>
    <xf numFmtId="0" fontId="46" fillId="0" borderId="20" xfId="0" applyFont="1" applyBorder="1" applyAlignment="1">
      <alignment horizontal="left" vertical="top" wrapText="1"/>
    </xf>
    <xf numFmtId="173" fontId="46" fillId="0" borderId="29" xfId="0" applyNumberFormat="1" applyFont="1" applyBorder="1" applyAlignment="1">
      <alignment horizontal="right" vertical="top" wrapText="1"/>
    </xf>
    <xf numFmtId="173" fontId="47" fillId="0" borderId="27" xfId="45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top" wrapText="1"/>
    </xf>
    <xf numFmtId="0" fontId="5" fillId="0" borderId="0" xfId="27"/>
    <xf numFmtId="0" fontId="6" fillId="0" borderId="0" xfId="27" applyFont="1"/>
    <xf numFmtId="173" fontId="6" fillId="0" borderId="29" xfId="482" applyNumberFormat="1" applyFont="1" applyBorder="1" applyAlignment="1">
      <alignment horizontal="center" vertical="center"/>
    </xf>
    <xf numFmtId="0" fontId="6" fillId="0" borderId="0" xfId="27" applyFont="1" applyAlignment="1">
      <alignment horizontal="center" vertical="center"/>
    </xf>
    <xf numFmtId="0" fontId="6" fillId="0" borderId="0" xfId="27" applyFont="1" applyAlignment="1">
      <alignment vertical="top" wrapText="1"/>
    </xf>
    <xf numFmtId="2" fontId="6" fillId="0" borderId="0" xfId="27" applyNumberFormat="1" applyFont="1" applyAlignment="1">
      <alignment horizontal="right" vertical="top"/>
    </xf>
    <xf numFmtId="0" fontId="6" fillId="0" borderId="0" xfId="27" applyFont="1" applyAlignment="1">
      <alignment horizontal="center" vertical="top"/>
    </xf>
    <xf numFmtId="0" fontId="6" fillId="0" borderId="2" xfId="104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0" fontId="46" fillId="0" borderId="31" xfId="45" applyFont="1" applyBorder="1" applyAlignment="1">
      <alignment horizontal="left" vertical="top" wrapText="1"/>
    </xf>
    <xf numFmtId="0" fontId="46" fillId="0" borderId="31" xfId="45" applyFont="1" applyBorder="1" applyAlignment="1">
      <alignment horizontal="center" vertical="top" wrapText="1"/>
    </xf>
    <xf numFmtId="0" fontId="6" fillId="0" borderId="20" xfId="104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6" fillId="0" borderId="31" xfId="0" applyFont="1" applyBorder="1" applyAlignment="1">
      <alignment horizontal="center" vertical="top" wrapText="1"/>
    </xf>
    <xf numFmtId="4" fontId="46" fillId="0" borderId="31" xfId="45" applyNumberFormat="1" applyFont="1" applyBorder="1" applyAlignment="1">
      <alignment horizontal="right" vertical="top" wrapText="1"/>
    </xf>
    <xf numFmtId="0" fontId="6" fillId="0" borderId="0" xfId="577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top" wrapText="1"/>
    </xf>
    <xf numFmtId="4" fontId="44" fillId="0" borderId="31" xfId="0" applyNumberFormat="1" applyFont="1" applyBorder="1" applyAlignment="1">
      <alignment horizontal="righ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top"/>
    </xf>
    <xf numFmtId="4" fontId="46" fillId="0" borderId="31" xfId="0" applyNumberFormat="1" applyFont="1" applyBorder="1" applyAlignment="1">
      <alignment horizontal="right" vertical="top" wrapText="1"/>
    </xf>
    <xf numFmtId="173" fontId="46" fillId="0" borderId="29" xfId="45" applyNumberFormat="1" applyFont="1" applyBorder="1" applyAlignment="1">
      <alignment horizontal="center" vertical="top" wrapText="1"/>
    </xf>
    <xf numFmtId="173" fontId="46" fillId="0" borderId="29" xfId="0" applyNumberFormat="1" applyFont="1" applyBorder="1" applyAlignment="1">
      <alignment horizontal="center" vertical="top" wrapText="1"/>
    </xf>
    <xf numFmtId="179" fontId="46" fillId="0" borderId="31" xfId="45" applyNumberFormat="1" applyFont="1" applyBorder="1" applyAlignment="1">
      <alignment horizontal="center" vertical="top" wrapText="1"/>
    </xf>
    <xf numFmtId="3" fontId="6" fillId="0" borderId="0" xfId="27" applyNumberFormat="1" applyFont="1" applyAlignment="1">
      <alignment horizontal="center"/>
    </xf>
    <xf numFmtId="178" fontId="6" fillId="0" borderId="31" xfId="639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center"/>
    </xf>
    <xf numFmtId="0" fontId="46" fillId="0" borderId="31" xfId="45" applyFont="1" applyBorder="1" applyAlignment="1">
      <alignment horizontal="center" vertical="center" wrapText="1"/>
    </xf>
    <xf numFmtId="0" fontId="47" fillId="0" borderId="31" xfId="45" applyFont="1" applyBorder="1" applyAlignment="1">
      <alignment horizontal="left" vertical="top" wrapText="1"/>
    </xf>
    <xf numFmtId="4" fontId="46" fillId="0" borderId="31" xfId="45" applyNumberFormat="1" applyFont="1" applyBorder="1" applyAlignment="1">
      <alignment horizontal="center" vertical="center" wrapText="1"/>
    </xf>
    <xf numFmtId="173" fontId="46" fillId="0" borderId="29" xfId="45" applyNumberFormat="1" applyFont="1" applyBorder="1" applyAlignment="1">
      <alignment horizontal="center" vertical="center" wrapText="1"/>
    </xf>
    <xf numFmtId="169" fontId="46" fillId="0" borderId="31" xfId="160" applyFont="1" applyFill="1" applyBorder="1" applyAlignment="1">
      <alignment horizontal="left" vertical="top" wrapText="1"/>
    </xf>
    <xf numFmtId="169" fontId="46" fillId="0" borderId="31" xfId="160" applyFont="1" applyFill="1" applyBorder="1" applyAlignment="1">
      <alignment horizontal="center" vertical="top" wrapText="1"/>
    </xf>
    <xf numFmtId="9" fontId="46" fillId="0" borderId="31" xfId="93" applyFont="1" applyFill="1" applyBorder="1" applyAlignment="1">
      <alignment horizontal="right" vertical="top" wrapText="1"/>
    </xf>
    <xf numFmtId="0" fontId="46" fillId="0" borderId="31" xfId="45" applyFont="1" applyBorder="1" applyAlignment="1">
      <alignment vertical="top" wrapText="1"/>
    </xf>
    <xf numFmtId="173" fontId="46" fillId="0" borderId="29" xfId="45" applyNumberFormat="1" applyFont="1" applyBorder="1" applyAlignment="1">
      <alignment vertical="top" wrapText="1"/>
    </xf>
    <xf numFmtId="169" fontId="46" fillId="0" borderId="31" xfId="160" applyFont="1" applyFill="1" applyBorder="1" applyAlignment="1">
      <alignment vertical="top" wrapText="1"/>
    </xf>
    <xf numFmtId="169" fontId="46" fillId="0" borderId="29" xfId="160" applyFont="1" applyFill="1" applyBorder="1" applyAlignment="1">
      <alignment vertical="top" wrapText="1"/>
    </xf>
    <xf numFmtId="9" fontId="46" fillId="0" borderId="31" xfId="93" applyFont="1" applyFill="1" applyBorder="1" applyAlignment="1">
      <alignment vertical="top" wrapText="1"/>
    </xf>
    <xf numFmtId="173" fontId="46" fillId="0" borderId="31" xfId="45" applyNumberFormat="1" applyFont="1" applyBorder="1" applyAlignment="1">
      <alignment vertical="top" wrapText="1"/>
    </xf>
    <xf numFmtId="4" fontId="46" fillId="0" borderId="31" xfId="45" applyNumberFormat="1" applyFont="1" applyBorder="1" applyAlignment="1">
      <alignment vertical="top" wrapText="1"/>
    </xf>
    <xf numFmtId="173" fontId="46" fillId="0" borderId="29" xfId="45" applyNumberFormat="1" applyFont="1" applyBorder="1" applyAlignment="1">
      <alignment horizontal="right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45" fillId="32" borderId="32" xfId="0" applyFont="1" applyFill="1" applyBorder="1" applyAlignment="1">
      <alignment horizontal="center"/>
    </xf>
    <xf numFmtId="0" fontId="45" fillId="32" borderId="29" xfId="0" applyFont="1" applyFill="1" applyBorder="1" applyAlignment="1">
      <alignment horizontal="center"/>
    </xf>
    <xf numFmtId="49" fontId="6" fillId="0" borderId="31" xfId="27" applyNumberFormat="1" applyFont="1" applyBorder="1" applyAlignment="1">
      <alignment horizontal="left" vertical="top" wrapText="1"/>
    </xf>
    <xf numFmtId="49" fontId="6" fillId="0" borderId="31" xfId="27" applyNumberFormat="1" applyFont="1" applyBorder="1" applyAlignment="1">
      <alignment vertical="top" wrapText="1"/>
    </xf>
    <xf numFmtId="49" fontId="6" fillId="0" borderId="31" xfId="27" applyNumberFormat="1" applyFont="1" applyBorder="1" applyAlignment="1">
      <alignment horizontal="center" vertical="top" wrapText="1"/>
    </xf>
    <xf numFmtId="2" fontId="6" fillId="0" borderId="31" xfId="27" applyNumberFormat="1" applyFont="1" applyBorder="1" applyAlignment="1">
      <alignment horizontal="right" vertical="top" wrapText="1"/>
    </xf>
    <xf numFmtId="0" fontId="7" fillId="0" borderId="31" xfId="0" applyFont="1" applyBorder="1" applyAlignment="1">
      <alignment horizontal="left" vertical="top" wrapText="1"/>
    </xf>
    <xf numFmtId="0" fontId="46" fillId="0" borderId="31" xfId="0" applyFont="1" applyBorder="1" applyAlignment="1">
      <alignment horizontal="center" vertical="top" wrapText="1"/>
    </xf>
    <xf numFmtId="0" fontId="46" fillId="0" borderId="31" xfId="0" applyFont="1" applyBorder="1" applyAlignment="1">
      <alignment horizontal="right" vertical="top" wrapText="1"/>
    </xf>
    <xf numFmtId="0" fontId="46" fillId="0" borderId="31" xfId="0" applyFont="1" applyBorder="1" applyAlignment="1">
      <alignment horizontal="left" vertical="top" wrapText="1"/>
    </xf>
    <xf numFmtId="4" fontId="46" fillId="0" borderId="31" xfId="0" applyNumberFormat="1" applyFont="1" applyBorder="1" applyAlignment="1">
      <alignment horizontal="center" vertical="top" wrapText="1"/>
    </xf>
    <xf numFmtId="4" fontId="44" fillId="0" borderId="31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vertical="top" wrapText="1"/>
    </xf>
    <xf numFmtId="4" fontId="44" fillId="0" borderId="31" xfId="0" applyNumberFormat="1" applyFont="1" applyBorder="1" applyAlignment="1">
      <alignment horizontal="center" vertical="center" wrapText="1"/>
    </xf>
    <xf numFmtId="4" fontId="46" fillId="0" borderId="31" xfId="0" applyNumberFormat="1" applyFont="1" applyBorder="1" applyAlignment="1">
      <alignment horizontal="right" vertical="center" wrapText="1"/>
    </xf>
    <xf numFmtId="173" fontId="46" fillId="0" borderId="29" xfId="0" applyNumberFormat="1" applyFont="1" applyBorder="1" applyAlignment="1">
      <alignment horizontal="right" vertical="center" wrapText="1"/>
    </xf>
    <xf numFmtId="173" fontId="46" fillId="0" borderId="29" xfId="0" applyNumberFormat="1" applyFont="1" applyBorder="1" applyAlignment="1">
      <alignment horizontal="left" vertical="center" wrapText="1"/>
    </xf>
    <xf numFmtId="4" fontId="46" fillId="0" borderId="31" xfId="0" applyNumberFormat="1" applyFont="1" applyBorder="1" applyAlignment="1">
      <alignment horizontal="center" vertical="center" wrapText="1"/>
    </xf>
    <xf numFmtId="173" fontId="46" fillId="0" borderId="29" xfId="0" applyNumberFormat="1" applyFont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 wrapText="1"/>
    </xf>
    <xf numFmtId="4" fontId="44" fillId="0" borderId="31" xfId="0" applyNumberFormat="1" applyFont="1" applyBorder="1" applyAlignment="1">
      <alignment horizontal="right" vertical="center" wrapText="1"/>
    </xf>
    <xf numFmtId="4" fontId="44" fillId="0" borderId="29" xfId="0" applyNumberFormat="1" applyFont="1" applyBorder="1" applyAlignment="1">
      <alignment horizontal="right" vertical="center" wrapText="1"/>
    </xf>
    <xf numFmtId="1" fontId="6" fillId="0" borderId="31" xfId="27" applyNumberFormat="1" applyFont="1" applyBorder="1" applyAlignment="1">
      <alignment horizontal="center" wrapText="1"/>
    </xf>
    <xf numFmtId="178" fontId="6" fillId="0" borderId="31" xfId="639" applyNumberFormat="1" applyFont="1" applyFill="1" applyBorder="1" applyAlignment="1">
      <alignment horizontal="center" vertical="center" wrapText="1"/>
    </xf>
    <xf numFmtId="0" fontId="5" fillId="0" borderId="0" xfId="27" applyAlignment="1">
      <alignment horizontal="center"/>
    </xf>
    <xf numFmtId="2" fontId="6" fillId="0" borderId="31" xfId="0" applyNumberFormat="1" applyFont="1" applyBorder="1" applyAlignment="1">
      <alignment horizontal="center" vertical="top" wrapText="1"/>
    </xf>
    <xf numFmtId="0" fontId="6" fillId="0" borderId="31" xfId="639" applyNumberFormat="1" applyFont="1" applyFill="1" applyBorder="1" applyAlignment="1">
      <alignment horizontal="center" vertical="top" wrapText="1"/>
    </xf>
    <xf numFmtId="0" fontId="6" fillId="0" borderId="31" xfId="104" applyFont="1" applyBorder="1" applyAlignment="1">
      <alignment vertical="top" wrapText="1"/>
    </xf>
    <xf numFmtId="0" fontId="6" fillId="0" borderId="30" xfId="577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639" applyNumberFormat="1" applyFont="1" applyFill="1" applyBorder="1" applyAlignment="1">
      <alignment horizontal="center" vertical="top" wrapText="1"/>
    </xf>
    <xf numFmtId="0" fontId="6" fillId="0" borderId="30" xfId="577" applyFont="1" applyBorder="1" applyAlignment="1">
      <alignment horizontal="left" vertical="center" wrapText="1"/>
    </xf>
    <xf numFmtId="0" fontId="6" fillId="0" borderId="20" xfId="104" applyFont="1" applyBorder="1" applyAlignment="1">
      <alignment horizontal="center" vertical="center" wrapText="1"/>
    </xf>
    <xf numFmtId="0" fontId="6" fillId="0" borderId="2" xfId="104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31" xfId="639" applyNumberFormat="1" applyFont="1" applyFill="1" applyBorder="1" applyAlignment="1">
      <alignment horizontal="center" vertical="center" wrapText="1"/>
    </xf>
    <xf numFmtId="0" fontId="6" fillId="0" borderId="0" xfId="27" applyFont="1" applyAlignment="1">
      <alignment vertical="center"/>
    </xf>
    <xf numFmtId="0" fontId="6" fillId="0" borderId="31" xfId="0" applyFont="1" applyBorder="1" applyAlignment="1">
      <alignment horizontal="left" vertical="center" wrapText="1"/>
    </xf>
    <xf numFmtId="0" fontId="5" fillId="0" borderId="0" xfId="27" applyAlignment="1">
      <alignment vertical="center"/>
    </xf>
    <xf numFmtId="0" fontId="5" fillId="0" borderId="0" xfId="27" applyAlignment="1">
      <alignment horizontal="center" vertical="center"/>
    </xf>
    <xf numFmtId="173" fontId="7" fillId="0" borderId="27" xfId="0" applyNumberFormat="1" applyFont="1" applyBorder="1" applyAlignment="1">
      <alignment horizontal="center" vertical="center" wrapText="1"/>
    </xf>
    <xf numFmtId="0" fontId="6" fillId="0" borderId="30" xfId="577" applyFont="1" applyBorder="1" applyAlignment="1">
      <alignment horizontal="center" vertical="center" wrapText="1"/>
    </xf>
    <xf numFmtId="0" fontId="6" fillId="0" borderId="42" xfId="27" applyFont="1" applyBorder="1" applyAlignment="1">
      <alignment vertical="top"/>
    </xf>
    <xf numFmtId="0" fontId="6" fillId="0" borderId="20" xfId="27" applyFont="1" applyBorder="1" applyAlignment="1">
      <alignment vertical="center"/>
    </xf>
    <xf numFmtId="0" fontId="6" fillId="0" borderId="42" xfId="27" applyFont="1" applyBorder="1" applyAlignment="1">
      <alignment vertical="center"/>
    </xf>
    <xf numFmtId="0" fontId="6" fillId="0" borderId="43" xfId="27" applyFont="1" applyBorder="1" applyAlignment="1">
      <alignment vertical="center"/>
    </xf>
    <xf numFmtId="0" fontId="5" fillId="0" borderId="35" xfId="27" applyBorder="1"/>
    <xf numFmtId="0" fontId="6" fillId="0" borderId="0" xfId="27" applyFont="1" applyAlignment="1">
      <alignment horizontal="left" vertical="top" wrapText="1"/>
    </xf>
    <xf numFmtId="0" fontId="6" fillId="0" borderId="0" xfId="27" applyFont="1" applyAlignment="1">
      <alignment horizontal="left" vertical="center" wrapText="1"/>
    </xf>
    <xf numFmtId="0" fontId="6" fillId="0" borderId="40" xfId="27" applyFont="1" applyBorder="1" applyAlignment="1">
      <alignment horizontal="left" vertical="top" wrapText="1"/>
    </xf>
    <xf numFmtId="0" fontId="7" fillId="0" borderId="39" xfId="27" applyFont="1" applyBorder="1" applyAlignment="1">
      <alignment horizontal="center"/>
    </xf>
    <xf numFmtId="0" fontId="6" fillId="0" borderId="40" xfId="27" applyFont="1" applyBorder="1"/>
    <xf numFmtId="0" fontId="6" fillId="0" borderId="40" xfId="27" applyFont="1" applyBorder="1" applyAlignment="1">
      <alignment horizontal="left" wrapText="1"/>
    </xf>
    <xf numFmtId="0" fontId="7" fillId="0" borderId="41" xfId="27" applyFont="1" applyBorder="1" applyAlignment="1">
      <alignment horizontal="center"/>
    </xf>
    <xf numFmtId="0" fontId="6" fillId="0" borderId="20" xfId="27" applyFont="1" applyBorder="1"/>
    <xf numFmtId="0" fontId="6" fillId="0" borderId="42" xfId="27" applyFont="1" applyBorder="1" applyAlignment="1">
      <alignment horizontal="left" vertical="center"/>
    </xf>
    <xf numFmtId="49" fontId="6" fillId="0" borderId="44" xfId="27" applyNumberFormat="1" applyFont="1" applyBorder="1" applyAlignment="1" applyProtection="1">
      <alignment horizontal="left" vertical="center" wrapText="1"/>
      <protection locked="0"/>
    </xf>
    <xf numFmtId="166" fontId="6" fillId="0" borderId="44" xfId="639" applyFont="1" applyBorder="1" applyAlignment="1">
      <alignment horizontal="right" vertical="center"/>
    </xf>
    <xf numFmtId="0" fontId="6" fillId="0" borderId="43" xfId="27" applyFont="1" applyBorder="1"/>
    <xf numFmtId="49" fontId="6" fillId="0" borderId="45" xfId="27" applyNumberFormat="1" applyFont="1" applyBorder="1" applyAlignment="1" applyProtection="1">
      <alignment horizontal="left" vertical="center" wrapText="1"/>
      <protection locked="0"/>
    </xf>
    <xf numFmtId="166" fontId="6" fillId="0" borderId="45" xfId="639" applyFont="1" applyBorder="1" applyAlignment="1">
      <alignment horizontal="right" vertical="center"/>
    </xf>
    <xf numFmtId="0" fontId="6" fillId="0" borderId="42" xfId="27" applyFont="1" applyBorder="1" applyAlignment="1">
      <alignment horizontal="left" vertical="top" wrapText="1"/>
    </xf>
    <xf numFmtId="166" fontId="6" fillId="0" borderId="42" xfId="639" applyFont="1" applyBorder="1" applyAlignment="1">
      <alignment horizontal="right" vertical="top"/>
    </xf>
    <xf numFmtId="0" fontId="6" fillId="0" borderId="44" xfId="27" applyFont="1" applyBorder="1" applyAlignment="1">
      <alignment horizontal="left" vertical="center" wrapText="1"/>
    </xf>
    <xf numFmtId="166" fontId="6" fillId="0" borderId="44" xfId="639" applyFont="1" applyBorder="1" applyAlignment="1">
      <alignment horizontal="left" vertical="center"/>
    </xf>
    <xf numFmtId="0" fontId="6" fillId="0" borderId="42" xfId="27" applyFont="1" applyBorder="1"/>
    <xf numFmtId="0" fontId="6" fillId="0" borderId="3" xfId="27" applyFont="1" applyBorder="1" applyAlignment="1">
      <alignment horizontal="left" wrapText="1"/>
    </xf>
    <xf numFmtId="166" fontId="6" fillId="0" borderId="3" xfId="639" applyFont="1" applyBorder="1" applyAlignment="1">
      <alignment horizontal="left"/>
    </xf>
    <xf numFmtId="166" fontId="6" fillId="0" borderId="42" xfId="639" applyFont="1" applyBorder="1" applyAlignment="1">
      <alignment horizontal="left"/>
    </xf>
    <xf numFmtId="0" fontId="6" fillId="0" borderId="37" xfId="27" applyFont="1" applyBorder="1" applyAlignment="1">
      <alignment horizontal="left" vertical="top" wrapText="1"/>
    </xf>
    <xf numFmtId="166" fontId="6" fillId="0" borderId="37" xfId="639" applyFont="1" applyBorder="1" applyAlignment="1">
      <alignment horizontal="right" vertical="top"/>
    </xf>
    <xf numFmtId="0" fontId="49" fillId="0" borderId="0" xfId="27" applyFont="1" applyAlignment="1">
      <alignment horizontal="center" vertical="top"/>
    </xf>
    <xf numFmtId="49" fontId="7" fillId="0" borderId="3" xfId="27" applyNumberFormat="1" applyFont="1" applyBorder="1" applyAlignment="1" applyProtection="1">
      <alignment horizontal="left" vertical="center" wrapText="1"/>
      <protection locked="0"/>
    </xf>
    <xf numFmtId="166" fontId="7" fillId="0" borderId="3" xfId="639" applyFont="1" applyBorder="1" applyAlignment="1">
      <alignment horizontal="right" vertical="center"/>
    </xf>
    <xf numFmtId="0" fontId="7" fillId="0" borderId="43" xfId="27" applyFont="1" applyBorder="1" applyAlignment="1">
      <alignment vertical="center"/>
    </xf>
    <xf numFmtId="0" fontId="7" fillId="0" borderId="46" xfId="27" applyFont="1" applyBorder="1" applyAlignment="1">
      <alignment horizontal="center" vertical="center"/>
    </xf>
    <xf numFmtId="0" fontId="6" fillId="0" borderId="37" xfId="27" applyFont="1" applyBorder="1" applyAlignment="1">
      <alignment vertical="center"/>
    </xf>
    <xf numFmtId="0" fontId="6" fillId="0" borderId="47" xfId="27" applyFont="1" applyBorder="1" applyAlignment="1">
      <alignment horizontal="left" vertical="center" wrapText="1"/>
    </xf>
    <xf numFmtId="166" fontId="7" fillId="0" borderId="47" xfId="639" applyFont="1" applyBorder="1" applyAlignment="1">
      <alignment horizontal="right" vertical="center"/>
    </xf>
    <xf numFmtId="0" fontId="7" fillId="0" borderId="38" xfId="27" applyFont="1" applyBorder="1" applyAlignment="1">
      <alignment horizontal="center" vertical="center"/>
    </xf>
    <xf numFmtId="173" fontId="6" fillId="0" borderId="50" xfId="104" applyNumberFormat="1" applyFont="1" applyBorder="1" applyAlignment="1">
      <alignment horizontal="center" vertical="center" wrapText="1"/>
    </xf>
    <xf numFmtId="0" fontId="49" fillId="0" borderId="32" xfId="27" applyFont="1" applyBorder="1" applyAlignment="1">
      <alignment horizontal="center" vertical="top"/>
    </xf>
    <xf numFmtId="0" fontId="49" fillId="0" borderId="53" xfId="27" applyFont="1" applyBorder="1" applyAlignment="1">
      <alignment horizontal="center" vertical="top"/>
    </xf>
    <xf numFmtId="0" fontId="6" fillId="0" borderId="51" xfId="27" applyFont="1" applyBorder="1" applyAlignment="1">
      <alignment horizontal="left" vertical="top" wrapText="1"/>
    </xf>
    <xf numFmtId="0" fontId="6" fillId="0" borderId="2" xfId="27" applyFont="1" applyBorder="1" applyAlignment="1">
      <alignment horizontal="left" vertical="top" wrapText="1"/>
    </xf>
    <xf numFmtId="0" fontId="6" fillId="0" borderId="2" xfId="27" applyFont="1" applyBorder="1" applyAlignment="1">
      <alignment horizontal="left" vertical="center" wrapText="1"/>
    </xf>
    <xf numFmtId="0" fontId="5" fillId="0" borderId="33" xfId="27" applyBorder="1"/>
    <xf numFmtId="49" fontId="6" fillId="0" borderId="54" xfId="27" applyNumberFormat="1" applyFont="1" applyBorder="1" applyAlignment="1" applyProtection="1">
      <alignment horizontal="left" vertical="center" wrapText="1"/>
      <protection locked="0"/>
    </xf>
    <xf numFmtId="166" fontId="6" fillId="0" borderId="54" xfId="639" applyFont="1" applyBorder="1" applyAlignment="1">
      <alignment horizontal="right" vertical="center"/>
    </xf>
    <xf numFmtId="173" fontId="6" fillId="0" borderId="43" xfId="104" applyNumberFormat="1" applyFont="1" applyBorder="1" applyAlignment="1">
      <alignment horizontal="center" vertical="center" wrapText="1"/>
    </xf>
    <xf numFmtId="0" fontId="46" fillId="0" borderId="42" xfId="45" applyFont="1" applyBorder="1" applyAlignment="1">
      <alignment horizontal="center" vertical="center" wrapText="1"/>
    </xf>
    <xf numFmtId="0" fontId="6" fillId="0" borderId="17" xfId="104" applyFont="1" applyBorder="1" applyAlignment="1">
      <alignment horizontal="center" vertical="top" wrapText="1"/>
    </xf>
    <xf numFmtId="0" fontId="46" fillId="0" borderId="24" xfId="45" applyFont="1" applyBorder="1" applyAlignment="1">
      <alignment horizontal="left" vertical="top" wrapText="1"/>
    </xf>
    <xf numFmtId="0" fontId="6" fillId="0" borderId="24" xfId="0" applyFont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46" fillId="0" borderId="24" xfId="45" applyFont="1" applyBorder="1" applyAlignment="1">
      <alignment horizontal="center" vertical="center" wrapText="1"/>
    </xf>
    <xf numFmtId="4" fontId="46" fillId="0" borderId="24" xfId="45" applyNumberFormat="1" applyFont="1" applyBorder="1" applyAlignment="1">
      <alignment horizontal="right" vertical="top" wrapText="1"/>
    </xf>
    <xf numFmtId="173" fontId="46" fillId="0" borderId="32" xfId="45" applyNumberFormat="1" applyFont="1" applyBorder="1" applyAlignment="1">
      <alignment horizontal="right" vertical="top" wrapText="1"/>
    </xf>
    <xf numFmtId="0" fontId="46" fillId="0" borderId="42" xfId="45" applyFont="1" applyBorder="1" applyAlignment="1">
      <alignment horizontal="left" vertical="top" wrapText="1"/>
    </xf>
    <xf numFmtId="0" fontId="47" fillId="0" borderId="42" xfId="45" applyFont="1" applyBorder="1" applyAlignment="1">
      <alignment horizontal="left" vertical="top" wrapText="1"/>
    </xf>
    <xf numFmtId="0" fontId="6" fillId="0" borderId="42" xfId="0" applyFont="1" applyBorder="1" applyAlignment="1">
      <alignment horizontal="center" vertical="center" wrapText="1"/>
    </xf>
    <xf numFmtId="179" fontId="46" fillId="0" borderId="42" xfId="45" applyNumberFormat="1" applyFont="1" applyBorder="1" applyAlignment="1">
      <alignment horizontal="center" vertical="center" wrapText="1"/>
    </xf>
    <xf numFmtId="9" fontId="46" fillId="0" borderId="42" xfId="93" applyFont="1" applyFill="1" applyBorder="1" applyAlignment="1">
      <alignment horizontal="right" vertical="center" wrapText="1"/>
    </xf>
    <xf numFmtId="173" fontId="46" fillId="0" borderId="43" xfId="45" applyNumberFormat="1" applyFont="1" applyBorder="1" applyAlignment="1">
      <alignment horizontal="right" vertical="center" wrapText="1"/>
    </xf>
    <xf numFmtId="0" fontId="6" fillId="0" borderId="42" xfId="0" applyFont="1" applyBorder="1" applyAlignment="1">
      <alignment vertical="top" wrapText="1"/>
    </xf>
    <xf numFmtId="4" fontId="46" fillId="0" borderId="42" xfId="45" applyNumberFormat="1" applyFont="1" applyBorder="1" applyAlignment="1">
      <alignment horizontal="center" vertical="center" wrapText="1"/>
    </xf>
    <xf numFmtId="173" fontId="46" fillId="0" borderId="43" xfId="45" applyNumberFormat="1" applyFont="1" applyBorder="1" applyAlignment="1">
      <alignment horizontal="right" vertical="top" wrapText="1"/>
    </xf>
    <xf numFmtId="173" fontId="46" fillId="0" borderId="43" xfId="45" applyNumberFormat="1" applyFont="1" applyBorder="1" applyAlignment="1">
      <alignment horizontal="center" vertical="center" wrapText="1"/>
    </xf>
    <xf numFmtId="9" fontId="46" fillId="0" borderId="42" xfId="93" applyFont="1" applyFill="1" applyBorder="1" applyAlignment="1">
      <alignment horizontal="center" vertical="center" wrapText="1"/>
    </xf>
    <xf numFmtId="0" fontId="46" fillId="0" borderId="42" xfId="45" applyFont="1" applyBorder="1" applyAlignment="1">
      <alignment horizontal="left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" fontId="46" fillId="0" borderId="42" xfId="45" applyNumberFormat="1" applyFont="1" applyBorder="1" applyAlignment="1">
      <alignment horizontal="right" vertical="center" wrapText="1"/>
    </xf>
    <xf numFmtId="0" fontId="6" fillId="0" borderId="42" xfId="0" applyFont="1" applyBorder="1" applyAlignment="1">
      <alignment vertical="center" wrapText="1"/>
    </xf>
    <xf numFmtId="0" fontId="7" fillId="0" borderId="42" xfId="0" applyFont="1" applyBorder="1" applyAlignment="1">
      <alignment vertical="top" wrapText="1"/>
    </xf>
    <xf numFmtId="0" fontId="46" fillId="0" borderId="42" xfId="45" applyFont="1" applyBorder="1" applyAlignment="1">
      <alignment horizontal="center" vertical="top" wrapText="1"/>
    </xf>
    <xf numFmtId="4" fontId="46" fillId="0" borderId="42" xfId="45" applyNumberFormat="1" applyFont="1" applyBorder="1" applyAlignment="1">
      <alignment horizontal="right" vertical="top" wrapText="1"/>
    </xf>
    <xf numFmtId="0" fontId="6" fillId="0" borderId="24" xfId="0" applyFont="1" applyBorder="1" applyAlignment="1">
      <alignment horizontal="center" vertical="center" wrapText="1"/>
    </xf>
    <xf numFmtId="4" fontId="46" fillId="0" borderId="24" xfId="45" applyNumberFormat="1" applyFont="1" applyBorder="1" applyAlignment="1">
      <alignment horizontal="right" vertical="center" wrapText="1"/>
    </xf>
    <xf numFmtId="173" fontId="46" fillId="0" borderId="32" xfId="45" applyNumberFormat="1" applyFont="1" applyBorder="1" applyAlignment="1">
      <alignment horizontal="right" vertical="center" wrapText="1"/>
    </xf>
    <xf numFmtId="0" fontId="44" fillId="0" borderId="42" xfId="0" applyFont="1" applyBorder="1" applyAlignment="1">
      <alignment vertical="top" wrapText="1"/>
    </xf>
    <xf numFmtId="173" fontId="6" fillId="0" borderId="32" xfId="104" applyNumberFormat="1" applyFont="1" applyBorder="1" applyAlignment="1">
      <alignment horizontal="center" vertical="center" wrapText="1"/>
    </xf>
    <xf numFmtId="49" fontId="6" fillId="33" borderId="45" xfId="27" applyNumberFormat="1" applyFont="1" applyFill="1" applyBorder="1" applyAlignment="1" applyProtection="1">
      <alignment horizontal="left" vertical="center" wrapText="1"/>
      <protection locked="0"/>
    </xf>
    <xf numFmtId="166" fontId="6" fillId="33" borderId="45" xfId="639" applyFont="1" applyFill="1" applyBorder="1" applyAlignment="1">
      <alignment horizontal="right" vertical="center"/>
    </xf>
    <xf numFmtId="0" fontId="48" fillId="0" borderId="33" xfId="27" applyFont="1" applyBorder="1" applyAlignment="1">
      <alignment horizontal="center" vertical="top"/>
    </xf>
    <xf numFmtId="0" fontId="49" fillId="0" borderId="34" xfId="27" applyFont="1" applyBorder="1" applyAlignment="1">
      <alignment horizontal="center" vertical="top"/>
    </xf>
    <xf numFmtId="0" fontId="49" fillId="0" borderId="19" xfId="27" applyFont="1" applyBorder="1" applyAlignment="1">
      <alignment horizontal="center" vertical="top"/>
    </xf>
    <xf numFmtId="0" fontId="49" fillId="0" borderId="35" xfId="27" applyFont="1" applyBorder="1" applyAlignment="1">
      <alignment horizontal="center" vertical="top"/>
    </xf>
    <xf numFmtId="0" fontId="49" fillId="0" borderId="0" xfId="27" applyFont="1" applyAlignment="1">
      <alignment horizontal="center" vertical="top"/>
    </xf>
    <xf numFmtId="0" fontId="49" fillId="0" borderId="21" xfId="27" applyFont="1" applyBorder="1" applyAlignment="1">
      <alignment horizontal="center" vertical="top"/>
    </xf>
    <xf numFmtId="0" fontId="49" fillId="0" borderId="36" xfId="27" applyFont="1" applyBorder="1" applyAlignment="1">
      <alignment horizontal="center" vertical="top"/>
    </xf>
    <xf numFmtId="0" fontId="49" fillId="0" borderId="40" xfId="27" applyFont="1" applyBorder="1" applyAlignment="1">
      <alignment horizontal="center" vertical="top"/>
    </xf>
    <xf numFmtId="0" fontId="49" fillId="0" borderId="41" xfId="27" applyFont="1" applyBorder="1" applyAlignment="1">
      <alignment horizontal="center" vertical="top"/>
    </xf>
    <xf numFmtId="49" fontId="6" fillId="0" borderId="42" xfId="27" applyNumberFormat="1" applyFont="1" applyBorder="1" applyAlignment="1" applyProtection="1">
      <alignment horizontal="left" vertical="center" wrapText="1"/>
      <protection locked="0"/>
    </xf>
    <xf numFmtId="49" fontId="6" fillId="33" borderId="42" xfId="27" applyNumberFormat="1" applyFont="1" applyFill="1" applyBorder="1" applyAlignment="1" applyProtection="1">
      <alignment horizontal="left" vertical="center" wrapText="1"/>
      <protection locked="0"/>
    </xf>
    <xf numFmtId="0" fontId="6" fillId="0" borderId="51" xfId="27" applyFont="1" applyBorder="1" applyAlignment="1">
      <alignment horizontal="left" vertical="top" wrapText="1"/>
    </xf>
    <xf numFmtId="0" fontId="6" fillId="0" borderId="0" xfId="27" applyFont="1" applyAlignment="1">
      <alignment horizontal="left" vertical="top" wrapText="1"/>
    </xf>
    <xf numFmtId="0" fontId="6" fillId="0" borderId="2" xfId="27" applyFont="1" applyBorder="1" applyAlignment="1">
      <alignment horizontal="left" vertical="top" wrapText="1"/>
    </xf>
    <xf numFmtId="0" fontId="7" fillId="0" borderId="37" xfId="27" applyFont="1" applyBorder="1" applyAlignment="1">
      <alignment horizontal="left" vertical="center" wrapText="1"/>
    </xf>
    <xf numFmtId="0" fontId="6" fillId="0" borderId="51" xfId="27" applyFont="1" applyBorder="1" applyAlignment="1">
      <alignment horizontal="left" vertical="center" wrapText="1"/>
    </xf>
    <xf numFmtId="0" fontId="6" fillId="0" borderId="0" xfId="27" applyFont="1" applyAlignment="1">
      <alignment horizontal="left" vertical="center" wrapText="1"/>
    </xf>
    <xf numFmtId="0" fontId="6" fillId="0" borderId="51" xfId="27" applyFont="1" applyBorder="1" applyAlignment="1">
      <alignment horizontal="left" wrapText="1"/>
    </xf>
    <xf numFmtId="0" fontId="6" fillId="0" borderId="0" xfId="27" applyFont="1" applyAlignment="1">
      <alignment horizontal="left" wrapText="1"/>
    </xf>
    <xf numFmtId="0" fontId="6" fillId="0" borderId="2" xfId="27" applyFont="1" applyBorder="1" applyAlignment="1">
      <alignment horizontal="left" wrapText="1"/>
    </xf>
    <xf numFmtId="0" fontId="6" fillId="0" borderId="33" xfId="104" applyFont="1" applyBorder="1" applyAlignment="1">
      <alignment vertical="center" wrapText="1"/>
    </xf>
    <xf numFmtId="0" fontId="6" fillId="0" borderId="34" xfId="104" applyFont="1" applyBorder="1" applyAlignment="1">
      <alignment vertical="center" wrapText="1"/>
    </xf>
    <xf numFmtId="0" fontId="6" fillId="0" borderId="18" xfId="104" applyFont="1" applyBorder="1" applyAlignment="1">
      <alignment vertical="center" wrapText="1"/>
    </xf>
    <xf numFmtId="0" fontId="6" fillId="0" borderId="35" xfId="104" applyFont="1" applyBorder="1" applyAlignment="1">
      <alignment vertical="center" wrapText="1"/>
    </xf>
    <xf numFmtId="0" fontId="6" fillId="0" borderId="0" xfId="104" applyFont="1" applyAlignment="1">
      <alignment vertical="center" wrapText="1"/>
    </xf>
    <xf numFmtId="0" fontId="6" fillId="0" borderId="2" xfId="104" applyFont="1" applyBorder="1" applyAlignment="1">
      <alignment vertical="center" wrapText="1"/>
    </xf>
    <xf numFmtId="0" fontId="47" fillId="0" borderId="25" xfId="45" applyFont="1" applyBorder="1" applyAlignment="1">
      <alignment horizontal="left" vertical="center"/>
    </xf>
    <xf numFmtId="0" fontId="47" fillId="0" borderId="5" xfId="45" applyFont="1" applyBorder="1" applyAlignment="1">
      <alignment horizontal="left" vertical="center"/>
    </xf>
    <xf numFmtId="0" fontId="47" fillId="0" borderId="26" xfId="45" applyFont="1" applyBorder="1" applyAlignment="1">
      <alignment horizontal="left" vertical="center"/>
    </xf>
    <xf numFmtId="0" fontId="45" fillId="32" borderId="1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5" fillId="32" borderId="24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left" vertical="center" wrapText="1"/>
    </xf>
    <xf numFmtId="0" fontId="6" fillId="0" borderId="48" xfId="104" applyFont="1" applyBorder="1" applyAlignment="1">
      <alignment vertical="center" wrapText="1"/>
    </xf>
    <xf numFmtId="0" fontId="6" fillId="0" borderId="49" xfId="104" applyFont="1" applyBorder="1" applyAlignment="1">
      <alignment vertical="center" wrapText="1"/>
    </xf>
    <xf numFmtId="0" fontId="6" fillId="0" borderId="52" xfId="104" applyFont="1" applyBorder="1" applyAlignment="1">
      <alignment vertical="center" wrapText="1"/>
    </xf>
    <xf numFmtId="0" fontId="6" fillId="0" borderId="28" xfId="104" applyFont="1" applyBorder="1" applyAlignment="1">
      <alignment vertical="center" wrapText="1"/>
    </xf>
    <xf numFmtId="0" fontId="6" fillId="0" borderId="4" xfId="104" applyFont="1" applyBorder="1" applyAlignment="1">
      <alignment vertical="center" wrapText="1"/>
    </xf>
    <xf numFmtId="0" fontId="6" fillId="0" borderId="16" xfId="104" applyFont="1" applyBorder="1" applyAlignment="1">
      <alignment vertical="center" wrapText="1"/>
    </xf>
    <xf numFmtId="0" fontId="6" fillId="0" borderId="25" xfId="104" applyFont="1" applyBorder="1" applyAlignment="1">
      <alignment vertical="center" wrapText="1"/>
    </xf>
    <xf numFmtId="0" fontId="6" fillId="0" borderId="5" xfId="104" applyFont="1" applyBorder="1" applyAlignment="1">
      <alignment vertical="center" wrapText="1"/>
    </xf>
    <xf numFmtId="0" fontId="6" fillId="0" borderId="26" xfId="104" applyFont="1" applyBorder="1" applyAlignment="1">
      <alignment vertical="center" wrapText="1"/>
    </xf>
  </cellXfs>
  <cellStyles count="645">
    <cellStyle name="20% - Accent1 2" xfId="414" xr:uid="{00000000-0005-0000-0000-000000000000}"/>
    <cellStyle name="20% - Accent1 2 2" xfId="555" xr:uid="{00000000-0005-0000-0000-000001000000}"/>
    <cellStyle name="20% - Accent1 2 2 2" xfId="625" xr:uid="{00000000-0005-0000-0000-000002000000}"/>
    <cellStyle name="20% - Accent1 2 3" xfId="610" xr:uid="{00000000-0005-0000-0000-000003000000}"/>
    <cellStyle name="20% - Accent2 2" xfId="415" xr:uid="{00000000-0005-0000-0000-000004000000}"/>
    <cellStyle name="20% - Accent2 2 2" xfId="556" xr:uid="{00000000-0005-0000-0000-000005000000}"/>
    <cellStyle name="20% - Accent2 2 2 2" xfId="626" xr:uid="{00000000-0005-0000-0000-000006000000}"/>
    <cellStyle name="20% - Accent2 2 3" xfId="611" xr:uid="{00000000-0005-0000-0000-000007000000}"/>
    <cellStyle name="20% - Accent3 2" xfId="416" xr:uid="{00000000-0005-0000-0000-000008000000}"/>
    <cellStyle name="20% - Accent3 2 2" xfId="557" xr:uid="{00000000-0005-0000-0000-000009000000}"/>
    <cellStyle name="20% - Accent3 2 2 2" xfId="627" xr:uid="{00000000-0005-0000-0000-00000A000000}"/>
    <cellStyle name="20% - Accent3 2 3" xfId="612" xr:uid="{00000000-0005-0000-0000-00000B000000}"/>
    <cellStyle name="20% - Accent4 2" xfId="417" xr:uid="{00000000-0005-0000-0000-00000C000000}"/>
    <cellStyle name="20% - Accent4 2 2" xfId="558" xr:uid="{00000000-0005-0000-0000-00000D000000}"/>
    <cellStyle name="20% - Accent4 2 2 2" xfId="628" xr:uid="{00000000-0005-0000-0000-00000E000000}"/>
    <cellStyle name="20% - Accent4 2 3" xfId="613" xr:uid="{00000000-0005-0000-0000-00000F000000}"/>
    <cellStyle name="20% - Accent5 2" xfId="418" xr:uid="{00000000-0005-0000-0000-000010000000}"/>
    <cellStyle name="20% - Accent5 2 2" xfId="559" xr:uid="{00000000-0005-0000-0000-000011000000}"/>
    <cellStyle name="20% - Accent5 2 2 2" xfId="629" xr:uid="{00000000-0005-0000-0000-000012000000}"/>
    <cellStyle name="20% - Accent5 2 3" xfId="614" xr:uid="{00000000-0005-0000-0000-000013000000}"/>
    <cellStyle name="20% - Accent6 2" xfId="419" xr:uid="{00000000-0005-0000-0000-000014000000}"/>
    <cellStyle name="20% - Accent6 2 2" xfId="560" xr:uid="{00000000-0005-0000-0000-000015000000}"/>
    <cellStyle name="20% - Accent6 2 2 2" xfId="630" xr:uid="{00000000-0005-0000-0000-000016000000}"/>
    <cellStyle name="20% - Accent6 2 3" xfId="615" xr:uid="{00000000-0005-0000-0000-000017000000}"/>
    <cellStyle name="40% - Accent1 2" xfId="420" xr:uid="{00000000-0005-0000-0000-000018000000}"/>
    <cellStyle name="40% - Accent1 2 2" xfId="561" xr:uid="{00000000-0005-0000-0000-000019000000}"/>
    <cellStyle name="40% - Accent1 2 2 2" xfId="631" xr:uid="{00000000-0005-0000-0000-00001A000000}"/>
    <cellStyle name="40% - Accent1 2 3" xfId="616" xr:uid="{00000000-0005-0000-0000-00001B000000}"/>
    <cellStyle name="40% - Accent2 2" xfId="421" xr:uid="{00000000-0005-0000-0000-00001C000000}"/>
    <cellStyle name="40% - Accent2 2 2" xfId="562" xr:uid="{00000000-0005-0000-0000-00001D000000}"/>
    <cellStyle name="40% - Accent2 2 2 2" xfId="632" xr:uid="{00000000-0005-0000-0000-00001E000000}"/>
    <cellStyle name="40% - Accent2 2 3" xfId="617" xr:uid="{00000000-0005-0000-0000-00001F000000}"/>
    <cellStyle name="40% - Accent3 2" xfId="422" xr:uid="{00000000-0005-0000-0000-000020000000}"/>
    <cellStyle name="40% - Accent3 2 2" xfId="563" xr:uid="{00000000-0005-0000-0000-000021000000}"/>
    <cellStyle name="40% - Accent3 2 2 2" xfId="633" xr:uid="{00000000-0005-0000-0000-000022000000}"/>
    <cellStyle name="40% - Accent3 2 3" xfId="618" xr:uid="{00000000-0005-0000-0000-000023000000}"/>
    <cellStyle name="40% - Accent4 2" xfId="423" xr:uid="{00000000-0005-0000-0000-000024000000}"/>
    <cellStyle name="40% - Accent4 2 2" xfId="564" xr:uid="{00000000-0005-0000-0000-000025000000}"/>
    <cellStyle name="40% - Accent4 2 2 2" xfId="634" xr:uid="{00000000-0005-0000-0000-000026000000}"/>
    <cellStyle name="40% - Accent4 2 3" xfId="619" xr:uid="{00000000-0005-0000-0000-000027000000}"/>
    <cellStyle name="40% - Accent5 2" xfId="424" xr:uid="{00000000-0005-0000-0000-000028000000}"/>
    <cellStyle name="40% - Accent5 2 2" xfId="565" xr:uid="{00000000-0005-0000-0000-000029000000}"/>
    <cellStyle name="40% - Accent5 2 2 2" xfId="635" xr:uid="{00000000-0005-0000-0000-00002A000000}"/>
    <cellStyle name="40% - Accent5 2 3" xfId="620" xr:uid="{00000000-0005-0000-0000-00002B000000}"/>
    <cellStyle name="40% - Accent6 2" xfId="425" xr:uid="{00000000-0005-0000-0000-00002C000000}"/>
    <cellStyle name="40% - Accent6 2 2" xfId="566" xr:uid="{00000000-0005-0000-0000-00002D000000}"/>
    <cellStyle name="40% - Accent6 2 2 2" xfId="636" xr:uid="{00000000-0005-0000-0000-00002E000000}"/>
    <cellStyle name="40% - Accent6 2 3" xfId="621" xr:uid="{00000000-0005-0000-0000-00002F000000}"/>
    <cellStyle name="60% - Accent1 2" xfId="426" xr:uid="{00000000-0005-0000-0000-000030000000}"/>
    <cellStyle name="60% - Accent2 2" xfId="427" xr:uid="{00000000-0005-0000-0000-000031000000}"/>
    <cellStyle name="60% - Accent3 2" xfId="428" xr:uid="{00000000-0005-0000-0000-000032000000}"/>
    <cellStyle name="60% - Accent4 2" xfId="429" xr:uid="{00000000-0005-0000-0000-000033000000}"/>
    <cellStyle name="60% - Accent5 2" xfId="430" xr:uid="{00000000-0005-0000-0000-000034000000}"/>
    <cellStyle name="60% - Accent6 2" xfId="431" xr:uid="{00000000-0005-0000-0000-000035000000}"/>
    <cellStyle name="Accent1 2" xfId="432" xr:uid="{00000000-0005-0000-0000-000036000000}"/>
    <cellStyle name="Accent2 2" xfId="433" xr:uid="{00000000-0005-0000-0000-000037000000}"/>
    <cellStyle name="Accent3 2" xfId="434" xr:uid="{00000000-0005-0000-0000-000038000000}"/>
    <cellStyle name="Accent4 2" xfId="435" xr:uid="{00000000-0005-0000-0000-000039000000}"/>
    <cellStyle name="Accent5 2" xfId="436" xr:uid="{00000000-0005-0000-0000-00003A000000}"/>
    <cellStyle name="Accent6 2" xfId="437" xr:uid="{00000000-0005-0000-0000-00003B000000}"/>
    <cellStyle name="Bad 2" xfId="438" xr:uid="{00000000-0005-0000-0000-00003C000000}"/>
    <cellStyle name="Calculation 2" xfId="439" xr:uid="{00000000-0005-0000-0000-00003D000000}"/>
    <cellStyle name="Check Cell 2" xfId="440" xr:uid="{00000000-0005-0000-0000-00003E000000}"/>
    <cellStyle name="Comma 10" xfId="639" xr:uid="{00000000-0005-0000-0000-00003F000000}"/>
    <cellStyle name="Comma 2" xfId="1" xr:uid="{00000000-0005-0000-0000-000040000000}"/>
    <cellStyle name="Comma 2 10" xfId="154" xr:uid="{00000000-0005-0000-0000-000041000000}"/>
    <cellStyle name="Comma 2 11" xfId="155" xr:uid="{00000000-0005-0000-0000-000042000000}"/>
    <cellStyle name="Comma 2 12" xfId="156" xr:uid="{00000000-0005-0000-0000-000043000000}"/>
    <cellStyle name="Comma 2 13" xfId="157" xr:uid="{00000000-0005-0000-0000-000044000000}"/>
    <cellStyle name="Comma 2 14" xfId="158" xr:uid="{00000000-0005-0000-0000-000045000000}"/>
    <cellStyle name="Comma 2 15" xfId="159" xr:uid="{00000000-0005-0000-0000-000046000000}"/>
    <cellStyle name="Comma 2 2" xfId="2" xr:uid="{00000000-0005-0000-0000-000047000000}"/>
    <cellStyle name="Comma 2 2 10" xfId="160" xr:uid="{00000000-0005-0000-0000-000048000000}"/>
    <cellStyle name="Comma 2 2 11" xfId="161" xr:uid="{00000000-0005-0000-0000-000049000000}"/>
    <cellStyle name="Comma 2 2 12" xfId="162" xr:uid="{00000000-0005-0000-0000-00004A000000}"/>
    <cellStyle name="Comma 2 2 2" xfId="28" xr:uid="{00000000-0005-0000-0000-00004B000000}"/>
    <cellStyle name="Comma 2 2 3" xfId="106" xr:uid="{00000000-0005-0000-0000-00004C000000}"/>
    <cellStyle name="Comma 2 2 4" xfId="163" xr:uid="{00000000-0005-0000-0000-00004D000000}"/>
    <cellStyle name="Comma 2 2 5" xfId="164" xr:uid="{00000000-0005-0000-0000-00004E000000}"/>
    <cellStyle name="Comma 2 2 6" xfId="165" xr:uid="{00000000-0005-0000-0000-00004F000000}"/>
    <cellStyle name="Comma 2 2 7" xfId="166" xr:uid="{00000000-0005-0000-0000-000050000000}"/>
    <cellStyle name="Comma 2 2 8" xfId="167" xr:uid="{00000000-0005-0000-0000-000051000000}"/>
    <cellStyle name="Comma 2 2 9" xfId="168" xr:uid="{00000000-0005-0000-0000-000052000000}"/>
    <cellStyle name="Comma 2 3" xfId="3" xr:uid="{00000000-0005-0000-0000-000053000000}"/>
    <cellStyle name="Comma 2 3 2" xfId="567" xr:uid="{00000000-0005-0000-0000-000054000000}"/>
    <cellStyle name="Comma 2 3 3" xfId="586" xr:uid="{00000000-0005-0000-0000-000055000000}"/>
    <cellStyle name="Comma 2 3 4" xfId="590" xr:uid="{00000000-0005-0000-0000-000056000000}"/>
    <cellStyle name="Comma 2 4" xfId="105" xr:uid="{00000000-0005-0000-0000-000057000000}"/>
    <cellStyle name="Comma 2 5" xfId="169" xr:uid="{00000000-0005-0000-0000-000058000000}"/>
    <cellStyle name="Comma 2 6" xfId="170" xr:uid="{00000000-0005-0000-0000-000059000000}"/>
    <cellStyle name="Comma 2 7" xfId="171" xr:uid="{00000000-0005-0000-0000-00005A000000}"/>
    <cellStyle name="Comma 2 8" xfId="172" xr:uid="{00000000-0005-0000-0000-00005B000000}"/>
    <cellStyle name="Comma 2 9" xfId="173" xr:uid="{00000000-0005-0000-0000-00005C000000}"/>
    <cellStyle name="Comma 3" xfId="4" xr:uid="{00000000-0005-0000-0000-00005D000000}"/>
    <cellStyle name="Comma 3 10" xfId="174" xr:uid="{00000000-0005-0000-0000-00005E000000}"/>
    <cellStyle name="Comma 3 11" xfId="175" xr:uid="{00000000-0005-0000-0000-00005F000000}"/>
    <cellStyle name="Comma 3 12" xfId="176" xr:uid="{00000000-0005-0000-0000-000060000000}"/>
    <cellStyle name="Comma 3 13" xfId="177" xr:uid="{00000000-0005-0000-0000-000061000000}"/>
    <cellStyle name="Comma 3 14" xfId="178" xr:uid="{00000000-0005-0000-0000-000062000000}"/>
    <cellStyle name="Comma 3 15" xfId="179" xr:uid="{00000000-0005-0000-0000-000063000000}"/>
    <cellStyle name="Comma 3 16" xfId="180" xr:uid="{00000000-0005-0000-0000-000064000000}"/>
    <cellStyle name="Comma 3 17" xfId="181" xr:uid="{00000000-0005-0000-0000-000065000000}"/>
    <cellStyle name="Comma 3 18" xfId="182" xr:uid="{00000000-0005-0000-0000-000066000000}"/>
    <cellStyle name="Comma 3 2" xfId="29" xr:uid="{00000000-0005-0000-0000-000067000000}"/>
    <cellStyle name="Comma 3 2 2" xfId="30" xr:uid="{00000000-0005-0000-0000-000068000000}"/>
    <cellStyle name="Comma 3 2 2 2" xfId="107" xr:uid="{00000000-0005-0000-0000-000069000000}"/>
    <cellStyle name="Comma 3 2 2 2 2" xfId="183" xr:uid="{00000000-0005-0000-0000-00006A000000}"/>
    <cellStyle name="Comma 3 2 2 2 2 2" xfId="441" xr:uid="{00000000-0005-0000-0000-00006B000000}"/>
    <cellStyle name="Comma 3 2 2 2 2 3" xfId="442" xr:uid="{00000000-0005-0000-0000-00006C000000}"/>
    <cellStyle name="Comma 3 2 2 2 3" xfId="443" xr:uid="{00000000-0005-0000-0000-00006D000000}"/>
    <cellStyle name="Comma 3 2 2 2 4" xfId="444" xr:uid="{00000000-0005-0000-0000-00006E000000}"/>
    <cellStyle name="Comma 3 2 2 3" xfId="184" xr:uid="{00000000-0005-0000-0000-00006F000000}"/>
    <cellStyle name="Comma 3 2 2 3 2" xfId="185" xr:uid="{00000000-0005-0000-0000-000070000000}"/>
    <cellStyle name="Comma 3 2 2 3 2 2" xfId="445" xr:uid="{00000000-0005-0000-0000-000071000000}"/>
    <cellStyle name="Comma 3 2 2 3 2 3" xfId="446" xr:uid="{00000000-0005-0000-0000-000072000000}"/>
    <cellStyle name="Comma 3 2 2 3 3" xfId="447" xr:uid="{00000000-0005-0000-0000-000073000000}"/>
    <cellStyle name="Comma 3 2 2 3 4" xfId="448" xr:uid="{00000000-0005-0000-0000-000074000000}"/>
    <cellStyle name="Comma 3 2 2 4" xfId="186" xr:uid="{00000000-0005-0000-0000-000075000000}"/>
    <cellStyle name="Comma 3 2 2 4 2" xfId="449" xr:uid="{00000000-0005-0000-0000-000076000000}"/>
    <cellStyle name="Comma 3 2 2 4 3" xfId="450" xr:uid="{00000000-0005-0000-0000-000077000000}"/>
    <cellStyle name="Comma 3 2 2 5" xfId="451" xr:uid="{00000000-0005-0000-0000-000078000000}"/>
    <cellStyle name="Comma 3 2 2 6" xfId="452" xr:uid="{00000000-0005-0000-0000-000079000000}"/>
    <cellStyle name="Comma 3 2 3" xfId="31" xr:uid="{00000000-0005-0000-0000-00007A000000}"/>
    <cellStyle name="Comma 3 2 3 2" xfId="108" xr:uid="{00000000-0005-0000-0000-00007B000000}"/>
    <cellStyle name="Comma 3 2 3 2 2" xfId="187" xr:uid="{00000000-0005-0000-0000-00007C000000}"/>
    <cellStyle name="Comma 3 2 3 2 2 2" xfId="453" xr:uid="{00000000-0005-0000-0000-00007D000000}"/>
    <cellStyle name="Comma 3 2 3 2 2 3" xfId="454" xr:uid="{00000000-0005-0000-0000-00007E000000}"/>
    <cellStyle name="Comma 3 2 3 2 3" xfId="455" xr:uid="{00000000-0005-0000-0000-00007F000000}"/>
    <cellStyle name="Comma 3 2 3 2 4" xfId="456" xr:uid="{00000000-0005-0000-0000-000080000000}"/>
    <cellStyle name="Comma 3 2 3 3" xfId="188" xr:uid="{00000000-0005-0000-0000-000081000000}"/>
    <cellStyle name="Comma 3 2 3 3 2" xfId="189" xr:uid="{00000000-0005-0000-0000-000082000000}"/>
    <cellStyle name="Comma 3 2 3 3 2 2" xfId="457" xr:uid="{00000000-0005-0000-0000-000083000000}"/>
    <cellStyle name="Comma 3 2 3 3 2 3" xfId="458" xr:uid="{00000000-0005-0000-0000-000084000000}"/>
    <cellStyle name="Comma 3 2 3 3 3" xfId="459" xr:uid="{00000000-0005-0000-0000-000085000000}"/>
    <cellStyle name="Comma 3 2 3 3 4" xfId="460" xr:uid="{00000000-0005-0000-0000-000086000000}"/>
    <cellStyle name="Comma 3 2 3 4" xfId="190" xr:uid="{00000000-0005-0000-0000-000087000000}"/>
    <cellStyle name="Comma 3 2 3 4 2" xfId="461" xr:uid="{00000000-0005-0000-0000-000088000000}"/>
    <cellStyle name="Comma 3 2 3 4 3" xfId="462" xr:uid="{00000000-0005-0000-0000-000089000000}"/>
    <cellStyle name="Comma 3 2 3 5" xfId="463" xr:uid="{00000000-0005-0000-0000-00008A000000}"/>
    <cellStyle name="Comma 3 2 3 6" xfId="464" xr:uid="{00000000-0005-0000-0000-00008B000000}"/>
    <cellStyle name="Comma 3 2 4" xfId="109" xr:uid="{00000000-0005-0000-0000-00008C000000}"/>
    <cellStyle name="Comma 3 2 4 2" xfId="191" xr:uid="{00000000-0005-0000-0000-00008D000000}"/>
    <cellStyle name="Comma 3 2 4 2 2" xfId="465" xr:uid="{00000000-0005-0000-0000-00008E000000}"/>
    <cellStyle name="Comma 3 2 4 2 3" xfId="466" xr:uid="{00000000-0005-0000-0000-00008F000000}"/>
    <cellStyle name="Comma 3 2 4 3" xfId="467" xr:uid="{00000000-0005-0000-0000-000090000000}"/>
    <cellStyle name="Comma 3 2 4 4" xfId="468" xr:uid="{00000000-0005-0000-0000-000091000000}"/>
    <cellStyle name="Comma 3 2 5" xfId="192" xr:uid="{00000000-0005-0000-0000-000092000000}"/>
    <cellStyle name="Comma 3 2 5 2" xfId="193" xr:uid="{00000000-0005-0000-0000-000093000000}"/>
    <cellStyle name="Comma 3 2 5 2 2" xfId="469" xr:uid="{00000000-0005-0000-0000-000094000000}"/>
    <cellStyle name="Comma 3 2 5 2 3" xfId="470" xr:uid="{00000000-0005-0000-0000-000095000000}"/>
    <cellStyle name="Comma 3 2 5 3" xfId="471" xr:uid="{00000000-0005-0000-0000-000096000000}"/>
    <cellStyle name="Comma 3 2 5 4" xfId="472" xr:uid="{00000000-0005-0000-0000-000097000000}"/>
    <cellStyle name="Comma 3 2 6" xfId="194" xr:uid="{00000000-0005-0000-0000-000098000000}"/>
    <cellStyle name="Comma 3 2 6 2" xfId="473" xr:uid="{00000000-0005-0000-0000-000099000000}"/>
    <cellStyle name="Comma 3 2 6 3" xfId="474" xr:uid="{00000000-0005-0000-0000-00009A000000}"/>
    <cellStyle name="Comma 3 2 7" xfId="475" xr:uid="{00000000-0005-0000-0000-00009B000000}"/>
    <cellStyle name="Comma 3 2 8" xfId="476" xr:uid="{00000000-0005-0000-0000-00009C000000}"/>
    <cellStyle name="Comma 3 3" xfId="32" xr:uid="{00000000-0005-0000-0000-00009D000000}"/>
    <cellStyle name="Comma 3 3 2" xfId="477" xr:uid="{00000000-0005-0000-0000-00009E000000}"/>
    <cellStyle name="Comma 3 4" xfId="33" xr:uid="{00000000-0005-0000-0000-00009F000000}"/>
    <cellStyle name="Comma 3 4 2" xfId="478" xr:uid="{00000000-0005-0000-0000-0000A0000000}"/>
    <cellStyle name="Comma 3 5" xfId="195" xr:uid="{00000000-0005-0000-0000-0000A1000000}"/>
    <cellStyle name="Comma 3 6" xfId="196" xr:uid="{00000000-0005-0000-0000-0000A2000000}"/>
    <cellStyle name="Comma 3 6 2" xfId="568" xr:uid="{00000000-0005-0000-0000-0000A3000000}"/>
    <cellStyle name="Comma 3 6 3" xfId="604" xr:uid="{00000000-0005-0000-0000-0000A4000000}"/>
    <cellStyle name="Comma 3 7" xfId="197" xr:uid="{00000000-0005-0000-0000-0000A5000000}"/>
    <cellStyle name="Comma 3 8" xfId="198" xr:uid="{00000000-0005-0000-0000-0000A6000000}"/>
    <cellStyle name="Comma 3 9" xfId="199" xr:uid="{00000000-0005-0000-0000-0000A7000000}"/>
    <cellStyle name="Comma 4" xfId="5" xr:uid="{00000000-0005-0000-0000-0000A8000000}"/>
    <cellStyle name="Comma 4 10" xfId="200" xr:uid="{00000000-0005-0000-0000-0000A9000000}"/>
    <cellStyle name="Comma 4 11" xfId="201" xr:uid="{00000000-0005-0000-0000-0000AA000000}"/>
    <cellStyle name="Comma 4 12" xfId="202" xr:uid="{00000000-0005-0000-0000-0000AB000000}"/>
    <cellStyle name="Comma 4 13" xfId="589" xr:uid="{00000000-0005-0000-0000-0000AC000000}"/>
    <cellStyle name="Comma 4 14" xfId="591" xr:uid="{00000000-0005-0000-0000-0000AD000000}"/>
    <cellStyle name="Comma 4 2" xfId="6" xr:uid="{00000000-0005-0000-0000-0000AE000000}"/>
    <cellStyle name="Comma 4 2 2" xfId="569" xr:uid="{00000000-0005-0000-0000-0000AF000000}"/>
    <cellStyle name="Comma 4 2 3" xfId="587" xr:uid="{00000000-0005-0000-0000-0000B0000000}"/>
    <cellStyle name="Comma 4 2 4" xfId="592" xr:uid="{00000000-0005-0000-0000-0000B1000000}"/>
    <cellStyle name="Comma 4 3" xfId="7" xr:uid="{00000000-0005-0000-0000-0000B2000000}"/>
    <cellStyle name="Comma 4 3 2" xfId="582" xr:uid="{00000000-0005-0000-0000-0000B3000000}"/>
    <cellStyle name="Comma 4 4" xfId="203" xr:uid="{00000000-0005-0000-0000-0000B4000000}"/>
    <cellStyle name="Comma 4 5" xfId="204" xr:uid="{00000000-0005-0000-0000-0000B5000000}"/>
    <cellStyle name="Comma 4 6" xfId="205" xr:uid="{00000000-0005-0000-0000-0000B6000000}"/>
    <cellStyle name="Comma 4 7" xfId="206" xr:uid="{00000000-0005-0000-0000-0000B7000000}"/>
    <cellStyle name="Comma 4 8" xfId="207" xr:uid="{00000000-0005-0000-0000-0000B8000000}"/>
    <cellStyle name="Comma 4 9" xfId="208" xr:uid="{00000000-0005-0000-0000-0000B9000000}"/>
    <cellStyle name="Comma 5" xfId="8" xr:uid="{00000000-0005-0000-0000-0000BA000000}"/>
    <cellStyle name="Comma 5 2" xfId="34" xr:uid="{00000000-0005-0000-0000-0000BB000000}"/>
    <cellStyle name="Comma 5 3" xfId="588" xr:uid="{00000000-0005-0000-0000-0000BC000000}"/>
    <cellStyle name="Comma 5 4" xfId="593" xr:uid="{00000000-0005-0000-0000-0000BD000000}"/>
    <cellStyle name="Comma 6" xfId="9" xr:uid="{00000000-0005-0000-0000-0000BE000000}"/>
    <cellStyle name="Comma 6 2" xfId="570" xr:uid="{00000000-0005-0000-0000-0000BF000000}"/>
    <cellStyle name="Comma 7" xfId="110" xr:uid="{00000000-0005-0000-0000-0000C0000000}"/>
    <cellStyle name="Comma 7 2" xfId="479" xr:uid="{00000000-0005-0000-0000-0000C1000000}"/>
    <cellStyle name="Comma 7 3" xfId="601" xr:uid="{00000000-0005-0000-0000-0000C2000000}"/>
    <cellStyle name="Comma 8" xfId="153" xr:uid="{00000000-0005-0000-0000-0000C3000000}"/>
    <cellStyle name="Comma 8 2" xfId="480" xr:uid="{00000000-0005-0000-0000-0000C4000000}"/>
    <cellStyle name="Comma 8 3" xfId="481" xr:uid="{00000000-0005-0000-0000-0000C5000000}"/>
    <cellStyle name="Comma 8 4" xfId="603" xr:uid="{00000000-0005-0000-0000-0000C6000000}"/>
    <cellStyle name="Comma 9" xfId="638" xr:uid="{00000000-0005-0000-0000-0000C7000000}"/>
    <cellStyle name="Comma0" xfId="10" xr:uid="{00000000-0005-0000-0000-0000C8000000}"/>
    <cellStyle name="Comma0 2" xfId="11" xr:uid="{00000000-0005-0000-0000-0000C9000000}"/>
    <cellStyle name="Comma0 2 2" xfId="35" xr:uid="{00000000-0005-0000-0000-0000CA000000}"/>
    <cellStyle name="Comma0 2 4" xfId="482" xr:uid="{00000000-0005-0000-0000-0000CB000000}"/>
    <cellStyle name="Comma0 3" xfId="36" xr:uid="{00000000-0005-0000-0000-0000CC000000}"/>
    <cellStyle name="Comma0 3 2" xfId="209" xr:uid="{00000000-0005-0000-0000-0000CD000000}"/>
    <cellStyle name="Comma0 4" xfId="111" xr:uid="{00000000-0005-0000-0000-0000CE000000}"/>
    <cellStyle name="Comma0 4 3" xfId="24" xr:uid="{00000000-0005-0000-0000-0000CF000000}"/>
    <cellStyle name="Comma0 4 3 2" xfId="585" xr:uid="{00000000-0005-0000-0000-0000D0000000}"/>
    <cellStyle name="Comma0 6" xfId="25" xr:uid="{00000000-0005-0000-0000-0000D1000000}"/>
    <cellStyle name="Comma0 6 2" xfId="584" xr:uid="{00000000-0005-0000-0000-0000D2000000}"/>
    <cellStyle name="Comma1" xfId="210" xr:uid="{00000000-0005-0000-0000-0000D3000000}"/>
    <cellStyle name="Comma2" xfId="211" xr:uid="{00000000-0005-0000-0000-0000D4000000}"/>
    <cellStyle name="Comma3" xfId="212" xr:uid="{00000000-0005-0000-0000-0000D5000000}"/>
    <cellStyle name="Currency 2" xfId="12" xr:uid="{00000000-0005-0000-0000-0000D6000000}"/>
    <cellStyle name="Currency 2 10" xfId="213" xr:uid="{00000000-0005-0000-0000-0000D7000000}"/>
    <cellStyle name="Currency 2 11" xfId="214" xr:uid="{00000000-0005-0000-0000-0000D8000000}"/>
    <cellStyle name="Currency 2 12" xfId="215" xr:uid="{00000000-0005-0000-0000-0000D9000000}"/>
    <cellStyle name="Currency 2 13" xfId="216" xr:uid="{00000000-0005-0000-0000-0000DA000000}"/>
    <cellStyle name="Currency 2 14" xfId="217" xr:uid="{00000000-0005-0000-0000-0000DB000000}"/>
    <cellStyle name="Currency 2 15" xfId="218" xr:uid="{00000000-0005-0000-0000-0000DC000000}"/>
    <cellStyle name="Currency 2 16" xfId="581" xr:uid="{00000000-0005-0000-0000-0000DD000000}"/>
    <cellStyle name="Currency 2 17" xfId="594" xr:uid="{00000000-0005-0000-0000-0000DE000000}"/>
    <cellStyle name="Currency 2 2" xfId="13" xr:uid="{00000000-0005-0000-0000-0000DF000000}"/>
    <cellStyle name="Currency 2 2 10" xfId="595" xr:uid="{00000000-0005-0000-0000-0000E0000000}"/>
    <cellStyle name="Currency 2 2 2" xfId="37" xr:uid="{00000000-0005-0000-0000-0000E1000000}"/>
    <cellStyle name="Currency 2 2 2 2" xfId="112" xr:uid="{00000000-0005-0000-0000-0000E2000000}"/>
    <cellStyle name="Currency 2 2 2 2 2" xfId="219" xr:uid="{00000000-0005-0000-0000-0000E3000000}"/>
    <cellStyle name="Currency 2 2 2 2 2 2" xfId="483" xr:uid="{00000000-0005-0000-0000-0000E4000000}"/>
    <cellStyle name="Currency 2 2 2 2 2 3" xfId="484" xr:uid="{00000000-0005-0000-0000-0000E5000000}"/>
    <cellStyle name="Currency 2 2 2 2 3" xfId="485" xr:uid="{00000000-0005-0000-0000-0000E6000000}"/>
    <cellStyle name="Currency 2 2 2 2 4" xfId="486" xr:uid="{00000000-0005-0000-0000-0000E7000000}"/>
    <cellStyle name="Currency 2 2 2 3" xfId="220" xr:uid="{00000000-0005-0000-0000-0000E8000000}"/>
    <cellStyle name="Currency 2 2 2 3 2" xfId="221" xr:uid="{00000000-0005-0000-0000-0000E9000000}"/>
    <cellStyle name="Currency 2 2 2 3 2 2" xfId="487" xr:uid="{00000000-0005-0000-0000-0000EA000000}"/>
    <cellStyle name="Currency 2 2 2 3 2 3" xfId="488" xr:uid="{00000000-0005-0000-0000-0000EB000000}"/>
    <cellStyle name="Currency 2 2 2 3 3" xfId="489" xr:uid="{00000000-0005-0000-0000-0000EC000000}"/>
    <cellStyle name="Currency 2 2 2 3 4" xfId="490" xr:uid="{00000000-0005-0000-0000-0000ED000000}"/>
    <cellStyle name="Currency 2 2 2 4" xfId="222" xr:uid="{00000000-0005-0000-0000-0000EE000000}"/>
    <cellStyle name="Currency 2 2 2 4 2" xfId="491" xr:uid="{00000000-0005-0000-0000-0000EF000000}"/>
    <cellStyle name="Currency 2 2 2 4 3" xfId="492" xr:uid="{00000000-0005-0000-0000-0000F0000000}"/>
    <cellStyle name="Currency 2 2 2 5" xfId="493" xr:uid="{00000000-0005-0000-0000-0000F1000000}"/>
    <cellStyle name="Currency 2 2 2 6" xfId="494" xr:uid="{00000000-0005-0000-0000-0000F2000000}"/>
    <cellStyle name="Currency 2 2 3" xfId="38" xr:uid="{00000000-0005-0000-0000-0000F3000000}"/>
    <cellStyle name="Currency 2 2 3 2" xfId="113" xr:uid="{00000000-0005-0000-0000-0000F4000000}"/>
    <cellStyle name="Currency 2 2 3 2 2" xfId="223" xr:uid="{00000000-0005-0000-0000-0000F5000000}"/>
    <cellStyle name="Currency 2 2 3 2 2 2" xfId="495" xr:uid="{00000000-0005-0000-0000-0000F6000000}"/>
    <cellStyle name="Currency 2 2 3 2 2 3" xfId="496" xr:uid="{00000000-0005-0000-0000-0000F7000000}"/>
    <cellStyle name="Currency 2 2 3 2 3" xfId="497" xr:uid="{00000000-0005-0000-0000-0000F8000000}"/>
    <cellStyle name="Currency 2 2 3 2 4" xfId="498" xr:uid="{00000000-0005-0000-0000-0000F9000000}"/>
    <cellStyle name="Currency 2 2 3 3" xfId="224" xr:uid="{00000000-0005-0000-0000-0000FA000000}"/>
    <cellStyle name="Currency 2 2 3 3 2" xfId="225" xr:uid="{00000000-0005-0000-0000-0000FB000000}"/>
    <cellStyle name="Currency 2 2 3 3 2 2" xfId="499" xr:uid="{00000000-0005-0000-0000-0000FC000000}"/>
    <cellStyle name="Currency 2 2 3 3 2 3" xfId="500" xr:uid="{00000000-0005-0000-0000-0000FD000000}"/>
    <cellStyle name="Currency 2 2 3 3 3" xfId="501" xr:uid="{00000000-0005-0000-0000-0000FE000000}"/>
    <cellStyle name="Currency 2 2 3 3 4" xfId="502" xr:uid="{00000000-0005-0000-0000-0000FF000000}"/>
    <cellStyle name="Currency 2 2 3 4" xfId="226" xr:uid="{00000000-0005-0000-0000-000000010000}"/>
    <cellStyle name="Currency 2 2 3 4 2" xfId="503" xr:uid="{00000000-0005-0000-0000-000001010000}"/>
    <cellStyle name="Currency 2 2 3 4 3" xfId="504" xr:uid="{00000000-0005-0000-0000-000002010000}"/>
    <cellStyle name="Currency 2 2 3 5" xfId="505" xr:uid="{00000000-0005-0000-0000-000003010000}"/>
    <cellStyle name="Currency 2 2 3 6" xfId="506" xr:uid="{00000000-0005-0000-0000-000004010000}"/>
    <cellStyle name="Currency 2 2 4" xfId="114" xr:uid="{00000000-0005-0000-0000-000005010000}"/>
    <cellStyle name="Currency 2 2 4 2" xfId="227" xr:uid="{00000000-0005-0000-0000-000006010000}"/>
    <cellStyle name="Currency 2 2 4 2 2" xfId="507" xr:uid="{00000000-0005-0000-0000-000007010000}"/>
    <cellStyle name="Currency 2 2 4 2 3" xfId="508" xr:uid="{00000000-0005-0000-0000-000008010000}"/>
    <cellStyle name="Currency 2 2 4 3" xfId="509" xr:uid="{00000000-0005-0000-0000-000009010000}"/>
    <cellStyle name="Currency 2 2 4 4" xfId="510" xr:uid="{00000000-0005-0000-0000-00000A010000}"/>
    <cellStyle name="Currency 2 2 5" xfId="228" xr:uid="{00000000-0005-0000-0000-00000B010000}"/>
    <cellStyle name="Currency 2 2 5 2" xfId="229" xr:uid="{00000000-0005-0000-0000-00000C010000}"/>
    <cellStyle name="Currency 2 2 5 2 2" xfId="511" xr:uid="{00000000-0005-0000-0000-00000D010000}"/>
    <cellStyle name="Currency 2 2 5 2 3" xfId="512" xr:uid="{00000000-0005-0000-0000-00000E010000}"/>
    <cellStyle name="Currency 2 2 5 3" xfId="513" xr:uid="{00000000-0005-0000-0000-00000F010000}"/>
    <cellStyle name="Currency 2 2 5 4" xfId="514" xr:uid="{00000000-0005-0000-0000-000010010000}"/>
    <cellStyle name="Currency 2 2 6" xfId="230" xr:uid="{00000000-0005-0000-0000-000011010000}"/>
    <cellStyle name="Currency 2 2 6 2" xfId="515" xr:uid="{00000000-0005-0000-0000-000012010000}"/>
    <cellStyle name="Currency 2 2 6 3" xfId="516" xr:uid="{00000000-0005-0000-0000-000013010000}"/>
    <cellStyle name="Currency 2 2 7" xfId="517" xr:uid="{00000000-0005-0000-0000-000014010000}"/>
    <cellStyle name="Currency 2 2 8" xfId="518" xr:uid="{00000000-0005-0000-0000-000015010000}"/>
    <cellStyle name="Currency 2 2 9" xfId="583" xr:uid="{00000000-0005-0000-0000-000016010000}"/>
    <cellStyle name="Currency 2 3" xfId="39" xr:uid="{00000000-0005-0000-0000-000017010000}"/>
    <cellStyle name="Currency 2 3 2" xfId="519" xr:uid="{00000000-0005-0000-0000-000018010000}"/>
    <cellStyle name="Currency 2 4" xfId="40" xr:uid="{00000000-0005-0000-0000-000019010000}"/>
    <cellStyle name="Currency 2 4 2" xfId="520" xr:uid="{00000000-0005-0000-0000-00001A010000}"/>
    <cellStyle name="Currency 2 5" xfId="231" xr:uid="{00000000-0005-0000-0000-00001B010000}"/>
    <cellStyle name="Currency 2 50" xfId="642" xr:uid="{00000000-0005-0000-0000-00001C010000}"/>
    <cellStyle name="Currency 2 6" xfId="232" xr:uid="{00000000-0005-0000-0000-00001D010000}"/>
    <cellStyle name="Currency 2 7" xfId="233" xr:uid="{00000000-0005-0000-0000-00001E010000}"/>
    <cellStyle name="Currency 2 8" xfId="234" xr:uid="{00000000-0005-0000-0000-00001F010000}"/>
    <cellStyle name="Currency 2 9" xfId="235" xr:uid="{00000000-0005-0000-0000-000020010000}"/>
    <cellStyle name="Currency 3" xfId="41" xr:uid="{00000000-0005-0000-0000-000021010000}"/>
    <cellStyle name="Currency 3 2" xfId="236" xr:uid="{00000000-0005-0000-0000-000022010000}"/>
    <cellStyle name="Currency 3 3" xfId="597" xr:uid="{00000000-0005-0000-0000-000023010000}"/>
    <cellStyle name="Currency 4" xfId="42" xr:uid="{00000000-0005-0000-0000-000024010000}"/>
    <cellStyle name="Currency 4 2" xfId="521" xr:uid="{00000000-0005-0000-0000-000025010000}"/>
    <cellStyle name="Currency 4 3" xfId="598" xr:uid="{00000000-0005-0000-0000-000026010000}"/>
    <cellStyle name="Currency 5" xfId="115" xr:uid="{00000000-0005-0000-0000-000027010000}"/>
    <cellStyle name="Currency 5 2" xfId="522" xr:uid="{00000000-0005-0000-0000-000028010000}"/>
    <cellStyle name="Currency 5 3" xfId="523" xr:uid="{00000000-0005-0000-0000-000029010000}"/>
    <cellStyle name="Currency 5 4" xfId="602" xr:uid="{00000000-0005-0000-0000-00002A010000}"/>
    <cellStyle name="Currency0" xfId="237" xr:uid="{00000000-0005-0000-0000-00002B010000}"/>
    <cellStyle name="Currency0 2" xfId="572" xr:uid="{00000000-0005-0000-0000-00002C010000}"/>
    <cellStyle name="Currency0 3" xfId="605" xr:uid="{00000000-0005-0000-0000-00002D010000}"/>
    <cellStyle name="Date" xfId="238" xr:uid="{00000000-0005-0000-0000-00002E010000}"/>
    <cellStyle name="Date 2" xfId="573" xr:uid="{00000000-0005-0000-0000-00002F010000}"/>
    <cellStyle name="Date 3" xfId="606" xr:uid="{00000000-0005-0000-0000-000030010000}"/>
    <cellStyle name="Explanatory Text 2" xfId="524" xr:uid="{00000000-0005-0000-0000-000031010000}"/>
    <cellStyle name="Fixed" xfId="239" xr:uid="{00000000-0005-0000-0000-000032010000}"/>
    <cellStyle name="Fixed 2" xfId="574" xr:uid="{00000000-0005-0000-0000-000033010000}"/>
    <cellStyle name="Fixed 3" xfId="607" xr:uid="{00000000-0005-0000-0000-000034010000}"/>
    <cellStyle name="Followed Hyperlink 10" xfId="240" xr:uid="{00000000-0005-0000-0000-000035010000}"/>
    <cellStyle name="Followed Hyperlink 11" xfId="241" xr:uid="{00000000-0005-0000-0000-000036010000}"/>
    <cellStyle name="Followed Hyperlink 12" xfId="242" xr:uid="{00000000-0005-0000-0000-000037010000}"/>
    <cellStyle name="Followed Hyperlink 13" xfId="243" xr:uid="{00000000-0005-0000-0000-000038010000}"/>
    <cellStyle name="Followed Hyperlink 14" xfId="244" xr:uid="{00000000-0005-0000-0000-000039010000}"/>
    <cellStyle name="Followed Hyperlink 15" xfId="245" xr:uid="{00000000-0005-0000-0000-00003A010000}"/>
    <cellStyle name="Followed Hyperlink 16" xfId="246" xr:uid="{00000000-0005-0000-0000-00003B010000}"/>
    <cellStyle name="Followed Hyperlink 17" xfId="247" xr:uid="{00000000-0005-0000-0000-00003C010000}"/>
    <cellStyle name="Followed Hyperlink 18" xfId="248" xr:uid="{00000000-0005-0000-0000-00003D010000}"/>
    <cellStyle name="Followed Hyperlink 19" xfId="249" xr:uid="{00000000-0005-0000-0000-00003E010000}"/>
    <cellStyle name="Followed Hyperlink 2" xfId="250" xr:uid="{00000000-0005-0000-0000-00003F010000}"/>
    <cellStyle name="Followed Hyperlink 20" xfId="251" xr:uid="{00000000-0005-0000-0000-000040010000}"/>
    <cellStyle name="Followed Hyperlink 3" xfId="252" xr:uid="{00000000-0005-0000-0000-000041010000}"/>
    <cellStyle name="Followed Hyperlink 4" xfId="253" xr:uid="{00000000-0005-0000-0000-000042010000}"/>
    <cellStyle name="Followed Hyperlink 5" xfId="254" xr:uid="{00000000-0005-0000-0000-000043010000}"/>
    <cellStyle name="Followed Hyperlink 6" xfId="255" xr:uid="{00000000-0005-0000-0000-000044010000}"/>
    <cellStyle name="Followed Hyperlink 7" xfId="256" xr:uid="{00000000-0005-0000-0000-000045010000}"/>
    <cellStyle name="Followed Hyperlink 8" xfId="257" xr:uid="{00000000-0005-0000-0000-000046010000}"/>
    <cellStyle name="Followed Hyperlink 9" xfId="258" xr:uid="{00000000-0005-0000-0000-000047010000}"/>
    <cellStyle name="Good 2" xfId="525" xr:uid="{00000000-0005-0000-0000-000048010000}"/>
    <cellStyle name="header" xfId="259" xr:uid="{00000000-0005-0000-0000-000049010000}"/>
    <cellStyle name="Heading 1 2" xfId="526" xr:uid="{00000000-0005-0000-0000-00004A010000}"/>
    <cellStyle name="Heading 2 2" xfId="527" xr:uid="{00000000-0005-0000-0000-00004B010000}"/>
    <cellStyle name="Heading 3 2" xfId="528" xr:uid="{00000000-0005-0000-0000-00004C010000}"/>
    <cellStyle name="Heading 4 2" xfId="529" xr:uid="{00000000-0005-0000-0000-00004D010000}"/>
    <cellStyle name="HEADING1" xfId="260" xr:uid="{00000000-0005-0000-0000-00004E010000}"/>
    <cellStyle name="HEADING2" xfId="261" xr:uid="{00000000-0005-0000-0000-00004F010000}"/>
    <cellStyle name="Hyperlink 10" xfId="262" xr:uid="{00000000-0005-0000-0000-000050010000}"/>
    <cellStyle name="Hyperlink 11" xfId="263" xr:uid="{00000000-0005-0000-0000-000051010000}"/>
    <cellStyle name="Hyperlink 12" xfId="264" xr:uid="{00000000-0005-0000-0000-000052010000}"/>
    <cellStyle name="Hyperlink 13" xfId="265" xr:uid="{00000000-0005-0000-0000-000053010000}"/>
    <cellStyle name="Hyperlink 14" xfId="266" xr:uid="{00000000-0005-0000-0000-000054010000}"/>
    <cellStyle name="Hyperlink 15" xfId="267" xr:uid="{00000000-0005-0000-0000-000055010000}"/>
    <cellStyle name="Hyperlink 16" xfId="268" xr:uid="{00000000-0005-0000-0000-000056010000}"/>
    <cellStyle name="Hyperlink 17" xfId="269" xr:uid="{00000000-0005-0000-0000-000057010000}"/>
    <cellStyle name="Hyperlink 18" xfId="270" xr:uid="{00000000-0005-0000-0000-000058010000}"/>
    <cellStyle name="Hyperlink 19" xfId="271" xr:uid="{00000000-0005-0000-0000-000059010000}"/>
    <cellStyle name="Hyperlink 2" xfId="272" xr:uid="{00000000-0005-0000-0000-00005A010000}"/>
    <cellStyle name="Hyperlink 20" xfId="273" xr:uid="{00000000-0005-0000-0000-00005B010000}"/>
    <cellStyle name="Hyperlink 3" xfId="274" xr:uid="{00000000-0005-0000-0000-00005C010000}"/>
    <cellStyle name="Hyperlink 4" xfId="275" xr:uid="{00000000-0005-0000-0000-00005D010000}"/>
    <cellStyle name="Hyperlink 5" xfId="276" xr:uid="{00000000-0005-0000-0000-00005E010000}"/>
    <cellStyle name="Hyperlink 6" xfId="277" xr:uid="{00000000-0005-0000-0000-00005F010000}"/>
    <cellStyle name="Hyperlink 7" xfId="278" xr:uid="{00000000-0005-0000-0000-000060010000}"/>
    <cellStyle name="Hyperlink 8" xfId="279" xr:uid="{00000000-0005-0000-0000-000061010000}"/>
    <cellStyle name="Hyperlink 9" xfId="280" xr:uid="{00000000-0005-0000-0000-000062010000}"/>
    <cellStyle name="Input 2" xfId="530" xr:uid="{00000000-0005-0000-0000-000063010000}"/>
    <cellStyle name="Linked Cell 2" xfId="531" xr:uid="{00000000-0005-0000-0000-000064010000}"/>
    <cellStyle name="Neutral 2" xfId="532" xr:uid="{00000000-0005-0000-0000-000065010000}"/>
    <cellStyle name="Normal" xfId="0" builtinId="0"/>
    <cellStyle name="Normal 10" xfId="14" xr:uid="{00000000-0005-0000-0000-000067010000}"/>
    <cellStyle name="Normal 10 2" xfId="27" xr:uid="{00000000-0005-0000-0000-000068010000}"/>
    <cellStyle name="Normal 11" xfId="15" xr:uid="{00000000-0005-0000-0000-000069010000}"/>
    <cellStyle name="Normal 11 2" xfId="104" xr:uid="{00000000-0005-0000-0000-00006A010000}"/>
    <cellStyle name="Normal 11 2 2 3" xfId="640" xr:uid="{00000000-0005-0000-0000-00006B010000}"/>
    <cellStyle name="Normal 12" xfId="43" xr:uid="{00000000-0005-0000-0000-00006C010000}"/>
    <cellStyle name="Normal 13" xfId="44" xr:uid="{00000000-0005-0000-0000-00006D010000}"/>
    <cellStyle name="Normal 14" xfId="45" xr:uid="{00000000-0005-0000-0000-00006E010000}"/>
    <cellStyle name="Normal 14 2" xfId="116" xr:uid="{00000000-0005-0000-0000-00006F010000}"/>
    <cellStyle name="Normal 14 2 2" xfId="281" xr:uid="{00000000-0005-0000-0000-000070010000}"/>
    <cellStyle name="Normal 14 3" xfId="282" xr:uid="{00000000-0005-0000-0000-000071010000}"/>
    <cellStyle name="Normal 14 3 2" xfId="283" xr:uid="{00000000-0005-0000-0000-000072010000}"/>
    <cellStyle name="Normal 14 4" xfId="284" xr:uid="{00000000-0005-0000-0000-000073010000}"/>
    <cellStyle name="Normal 15" xfId="102" xr:uid="{00000000-0005-0000-0000-000074010000}"/>
    <cellStyle name="Normal 15 2" xfId="576" xr:uid="{00000000-0005-0000-0000-000075010000}"/>
    <cellStyle name="Normal 15 3" xfId="599" xr:uid="{00000000-0005-0000-0000-000076010000}"/>
    <cellStyle name="Normal 16" xfId="103" xr:uid="{00000000-0005-0000-0000-000077010000}"/>
    <cellStyle name="Normal 16 2" xfId="533" xr:uid="{00000000-0005-0000-0000-000078010000}"/>
    <cellStyle name="Normal 16 3" xfId="534" xr:uid="{00000000-0005-0000-0000-000079010000}"/>
    <cellStyle name="Normal 16 4" xfId="575" xr:uid="{00000000-0005-0000-0000-00007A010000}"/>
    <cellStyle name="Normal 16 4 2" xfId="637" xr:uid="{00000000-0005-0000-0000-00007B010000}"/>
    <cellStyle name="Normal 16 5" xfId="600" xr:uid="{00000000-0005-0000-0000-00007C010000}"/>
    <cellStyle name="Normal 16 5 2" xfId="622" xr:uid="{00000000-0005-0000-0000-00007D010000}"/>
    <cellStyle name="Normal 17" xfId="413" xr:uid="{00000000-0005-0000-0000-00007E010000}"/>
    <cellStyle name="Normal 17 2" xfId="608" xr:uid="{00000000-0005-0000-0000-00007F010000}"/>
    <cellStyle name="Normal 17 3" xfId="623" xr:uid="{00000000-0005-0000-0000-000080010000}"/>
    <cellStyle name="Normal 18" xfId="554" xr:uid="{00000000-0005-0000-0000-000081010000}"/>
    <cellStyle name="Normal 18 2" xfId="624" xr:uid="{00000000-0005-0000-0000-000082010000}"/>
    <cellStyle name="Normal 19" xfId="609" xr:uid="{00000000-0005-0000-0000-000083010000}"/>
    <cellStyle name="Normal 2" xfId="16" xr:uid="{00000000-0005-0000-0000-000084010000}"/>
    <cellStyle name="Normal 2 10" xfId="46" xr:uid="{00000000-0005-0000-0000-000085010000}"/>
    <cellStyle name="Normal 2 11" xfId="47" xr:uid="{00000000-0005-0000-0000-000086010000}"/>
    <cellStyle name="Normal 2 12" xfId="48" xr:uid="{00000000-0005-0000-0000-000087010000}"/>
    <cellStyle name="Normal 2 12 2" xfId="49" xr:uid="{00000000-0005-0000-0000-000088010000}"/>
    <cellStyle name="Normal 2 12 2 2" xfId="50" xr:uid="{00000000-0005-0000-0000-000089010000}"/>
    <cellStyle name="Normal 2 12 2 2 2" xfId="117" xr:uid="{00000000-0005-0000-0000-00008A010000}"/>
    <cellStyle name="Normal 2 12 2 2 2 2" xfId="285" xr:uid="{00000000-0005-0000-0000-00008B010000}"/>
    <cellStyle name="Normal 2 12 2 2 3" xfId="286" xr:uid="{00000000-0005-0000-0000-00008C010000}"/>
    <cellStyle name="Normal 2 12 2 2 3 2" xfId="287" xr:uid="{00000000-0005-0000-0000-00008D010000}"/>
    <cellStyle name="Normal 2 12 2 2 4" xfId="288" xr:uid="{00000000-0005-0000-0000-00008E010000}"/>
    <cellStyle name="Normal 2 12 2 3" xfId="51" xr:uid="{00000000-0005-0000-0000-00008F010000}"/>
    <cellStyle name="Normal 2 12 2 3 2" xfId="118" xr:uid="{00000000-0005-0000-0000-000090010000}"/>
    <cellStyle name="Normal 2 12 2 3 2 2" xfId="289" xr:uid="{00000000-0005-0000-0000-000091010000}"/>
    <cellStyle name="Normal 2 12 2 3 3" xfId="290" xr:uid="{00000000-0005-0000-0000-000092010000}"/>
    <cellStyle name="Normal 2 12 2 3 3 2" xfId="291" xr:uid="{00000000-0005-0000-0000-000093010000}"/>
    <cellStyle name="Normal 2 12 2 3 4" xfId="292" xr:uid="{00000000-0005-0000-0000-000094010000}"/>
    <cellStyle name="Normal 2 12 2 4" xfId="119" xr:uid="{00000000-0005-0000-0000-000095010000}"/>
    <cellStyle name="Normal 2 12 2 4 2" xfId="293" xr:uid="{00000000-0005-0000-0000-000096010000}"/>
    <cellStyle name="Normal 2 12 2 5" xfId="294" xr:uid="{00000000-0005-0000-0000-000097010000}"/>
    <cellStyle name="Normal 2 12 2 5 2" xfId="295" xr:uid="{00000000-0005-0000-0000-000098010000}"/>
    <cellStyle name="Normal 2 12 2 6" xfId="296" xr:uid="{00000000-0005-0000-0000-000099010000}"/>
    <cellStyle name="Normal 2 12 3" xfId="52" xr:uid="{00000000-0005-0000-0000-00009A010000}"/>
    <cellStyle name="Normal 2 12 3 2" xfId="120" xr:uid="{00000000-0005-0000-0000-00009B010000}"/>
    <cellStyle name="Normal 2 12 3 2 2" xfId="297" xr:uid="{00000000-0005-0000-0000-00009C010000}"/>
    <cellStyle name="Normal 2 12 3 3" xfId="298" xr:uid="{00000000-0005-0000-0000-00009D010000}"/>
    <cellStyle name="Normal 2 12 3 3 2" xfId="299" xr:uid="{00000000-0005-0000-0000-00009E010000}"/>
    <cellStyle name="Normal 2 12 3 4" xfId="300" xr:uid="{00000000-0005-0000-0000-00009F010000}"/>
    <cellStyle name="Normal 2 12 4" xfId="53" xr:uid="{00000000-0005-0000-0000-0000A0010000}"/>
    <cellStyle name="Normal 2 12 4 2" xfId="121" xr:uid="{00000000-0005-0000-0000-0000A1010000}"/>
    <cellStyle name="Normal 2 12 4 2 2" xfId="301" xr:uid="{00000000-0005-0000-0000-0000A2010000}"/>
    <cellStyle name="Normal 2 12 4 3" xfId="302" xr:uid="{00000000-0005-0000-0000-0000A3010000}"/>
    <cellStyle name="Normal 2 12 4 3 2" xfId="303" xr:uid="{00000000-0005-0000-0000-0000A4010000}"/>
    <cellStyle name="Normal 2 12 4 4" xfId="304" xr:uid="{00000000-0005-0000-0000-0000A5010000}"/>
    <cellStyle name="Normal 2 12 5" xfId="122" xr:uid="{00000000-0005-0000-0000-0000A6010000}"/>
    <cellStyle name="Normal 2 12 5 2" xfId="305" xr:uid="{00000000-0005-0000-0000-0000A7010000}"/>
    <cellStyle name="Normal 2 12 6" xfId="306" xr:uid="{00000000-0005-0000-0000-0000A8010000}"/>
    <cellStyle name="Normal 2 12 6 2" xfId="307" xr:uid="{00000000-0005-0000-0000-0000A9010000}"/>
    <cellStyle name="Normal 2 12 7" xfId="308" xr:uid="{00000000-0005-0000-0000-0000AA010000}"/>
    <cellStyle name="Normal 2 13" xfId="54" xr:uid="{00000000-0005-0000-0000-0000AB010000}"/>
    <cellStyle name="Normal 2 13 2" xfId="55" xr:uid="{00000000-0005-0000-0000-0000AC010000}"/>
    <cellStyle name="Normal 2 13 2 2" xfId="56" xr:uid="{00000000-0005-0000-0000-0000AD010000}"/>
    <cellStyle name="Normal 2 13 2 2 2" xfId="123" xr:uid="{00000000-0005-0000-0000-0000AE010000}"/>
    <cellStyle name="Normal 2 13 2 2 2 2" xfId="309" xr:uid="{00000000-0005-0000-0000-0000AF010000}"/>
    <cellStyle name="Normal 2 13 2 2 3" xfId="310" xr:uid="{00000000-0005-0000-0000-0000B0010000}"/>
    <cellStyle name="Normal 2 13 2 2 3 2" xfId="311" xr:uid="{00000000-0005-0000-0000-0000B1010000}"/>
    <cellStyle name="Normal 2 13 2 2 4" xfId="312" xr:uid="{00000000-0005-0000-0000-0000B2010000}"/>
    <cellStyle name="Normal 2 13 2 3" xfId="57" xr:uid="{00000000-0005-0000-0000-0000B3010000}"/>
    <cellStyle name="Normal 2 13 2 3 2" xfId="124" xr:uid="{00000000-0005-0000-0000-0000B4010000}"/>
    <cellStyle name="Normal 2 13 2 3 2 2" xfId="313" xr:uid="{00000000-0005-0000-0000-0000B5010000}"/>
    <cellStyle name="Normal 2 13 2 3 3" xfId="314" xr:uid="{00000000-0005-0000-0000-0000B6010000}"/>
    <cellStyle name="Normal 2 13 2 3 3 2" xfId="315" xr:uid="{00000000-0005-0000-0000-0000B7010000}"/>
    <cellStyle name="Normal 2 13 2 3 4" xfId="316" xr:uid="{00000000-0005-0000-0000-0000B8010000}"/>
    <cellStyle name="Normal 2 13 2 4" xfId="125" xr:uid="{00000000-0005-0000-0000-0000B9010000}"/>
    <cellStyle name="Normal 2 13 2 4 2" xfId="317" xr:uid="{00000000-0005-0000-0000-0000BA010000}"/>
    <cellStyle name="Normal 2 13 2 5" xfId="318" xr:uid="{00000000-0005-0000-0000-0000BB010000}"/>
    <cellStyle name="Normal 2 13 2 5 2" xfId="319" xr:uid="{00000000-0005-0000-0000-0000BC010000}"/>
    <cellStyle name="Normal 2 13 2 6" xfId="320" xr:uid="{00000000-0005-0000-0000-0000BD010000}"/>
    <cellStyle name="Normal 2 13 3" xfId="58" xr:uid="{00000000-0005-0000-0000-0000BE010000}"/>
    <cellStyle name="Normal 2 13 3 2" xfId="126" xr:uid="{00000000-0005-0000-0000-0000BF010000}"/>
    <cellStyle name="Normal 2 13 3 2 2" xfId="321" xr:uid="{00000000-0005-0000-0000-0000C0010000}"/>
    <cellStyle name="Normal 2 13 3 3" xfId="322" xr:uid="{00000000-0005-0000-0000-0000C1010000}"/>
    <cellStyle name="Normal 2 13 3 3 2" xfId="323" xr:uid="{00000000-0005-0000-0000-0000C2010000}"/>
    <cellStyle name="Normal 2 13 3 4" xfId="324" xr:uid="{00000000-0005-0000-0000-0000C3010000}"/>
    <cellStyle name="Normal 2 13 4" xfId="59" xr:uid="{00000000-0005-0000-0000-0000C4010000}"/>
    <cellStyle name="Normal 2 13 4 2" xfId="127" xr:uid="{00000000-0005-0000-0000-0000C5010000}"/>
    <cellStyle name="Normal 2 13 4 2 2" xfId="325" xr:uid="{00000000-0005-0000-0000-0000C6010000}"/>
    <cellStyle name="Normal 2 13 4 3" xfId="326" xr:uid="{00000000-0005-0000-0000-0000C7010000}"/>
    <cellStyle name="Normal 2 13 4 3 2" xfId="327" xr:uid="{00000000-0005-0000-0000-0000C8010000}"/>
    <cellStyle name="Normal 2 13 4 4" xfId="328" xr:uid="{00000000-0005-0000-0000-0000C9010000}"/>
    <cellStyle name="Normal 2 13 5" xfId="128" xr:uid="{00000000-0005-0000-0000-0000CA010000}"/>
    <cellStyle name="Normal 2 13 5 2" xfId="329" xr:uid="{00000000-0005-0000-0000-0000CB010000}"/>
    <cellStyle name="Normal 2 13 6" xfId="330" xr:uid="{00000000-0005-0000-0000-0000CC010000}"/>
    <cellStyle name="Normal 2 13 6 2" xfId="331" xr:uid="{00000000-0005-0000-0000-0000CD010000}"/>
    <cellStyle name="Normal 2 13 7" xfId="332" xr:uid="{00000000-0005-0000-0000-0000CE010000}"/>
    <cellStyle name="Normal 2 14" xfId="60" xr:uid="{00000000-0005-0000-0000-0000CF010000}"/>
    <cellStyle name="Normal 2 14 2" xfId="61" xr:uid="{00000000-0005-0000-0000-0000D0010000}"/>
    <cellStyle name="Normal 2 14 2 2" xfId="62" xr:uid="{00000000-0005-0000-0000-0000D1010000}"/>
    <cellStyle name="Normal 2 14 2 2 2" xfId="129" xr:uid="{00000000-0005-0000-0000-0000D2010000}"/>
    <cellStyle name="Normal 2 14 2 2 2 2" xfId="333" xr:uid="{00000000-0005-0000-0000-0000D3010000}"/>
    <cellStyle name="Normal 2 14 2 2 3" xfId="334" xr:uid="{00000000-0005-0000-0000-0000D4010000}"/>
    <cellStyle name="Normal 2 14 2 2 3 2" xfId="335" xr:uid="{00000000-0005-0000-0000-0000D5010000}"/>
    <cellStyle name="Normal 2 14 2 2 4" xfId="336" xr:uid="{00000000-0005-0000-0000-0000D6010000}"/>
    <cellStyle name="Normal 2 14 2 3" xfId="63" xr:uid="{00000000-0005-0000-0000-0000D7010000}"/>
    <cellStyle name="Normal 2 14 2 3 2" xfId="130" xr:uid="{00000000-0005-0000-0000-0000D8010000}"/>
    <cellStyle name="Normal 2 14 2 3 2 2" xfId="337" xr:uid="{00000000-0005-0000-0000-0000D9010000}"/>
    <cellStyle name="Normal 2 14 2 3 3" xfId="338" xr:uid="{00000000-0005-0000-0000-0000DA010000}"/>
    <cellStyle name="Normal 2 14 2 3 3 2" xfId="339" xr:uid="{00000000-0005-0000-0000-0000DB010000}"/>
    <cellStyle name="Normal 2 14 2 3 4" xfId="340" xr:uid="{00000000-0005-0000-0000-0000DC010000}"/>
    <cellStyle name="Normal 2 14 2 4" xfId="131" xr:uid="{00000000-0005-0000-0000-0000DD010000}"/>
    <cellStyle name="Normal 2 14 2 4 2" xfId="341" xr:uid="{00000000-0005-0000-0000-0000DE010000}"/>
    <cellStyle name="Normal 2 14 2 5" xfId="342" xr:uid="{00000000-0005-0000-0000-0000DF010000}"/>
    <cellStyle name="Normal 2 14 2 5 2" xfId="343" xr:uid="{00000000-0005-0000-0000-0000E0010000}"/>
    <cellStyle name="Normal 2 14 2 6" xfId="344" xr:uid="{00000000-0005-0000-0000-0000E1010000}"/>
    <cellStyle name="Normal 2 14 3" xfId="64" xr:uid="{00000000-0005-0000-0000-0000E2010000}"/>
    <cellStyle name="Normal 2 14 3 2" xfId="132" xr:uid="{00000000-0005-0000-0000-0000E3010000}"/>
    <cellStyle name="Normal 2 14 3 2 2" xfId="345" xr:uid="{00000000-0005-0000-0000-0000E4010000}"/>
    <cellStyle name="Normal 2 14 3 3" xfId="346" xr:uid="{00000000-0005-0000-0000-0000E5010000}"/>
    <cellStyle name="Normal 2 14 3 3 2" xfId="347" xr:uid="{00000000-0005-0000-0000-0000E6010000}"/>
    <cellStyle name="Normal 2 14 3 4" xfId="348" xr:uid="{00000000-0005-0000-0000-0000E7010000}"/>
    <cellStyle name="Normal 2 14 4" xfId="65" xr:uid="{00000000-0005-0000-0000-0000E8010000}"/>
    <cellStyle name="Normal 2 14 4 2" xfId="133" xr:uid="{00000000-0005-0000-0000-0000E9010000}"/>
    <cellStyle name="Normal 2 14 4 2 2" xfId="349" xr:uid="{00000000-0005-0000-0000-0000EA010000}"/>
    <cellStyle name="Normal 2 14 4 3" xfId="350" xr:uid="{00000000-0005-0000-0000-0000EB010000}"/>
    <cellStyle name="Normal 2 14 4 3 2" xfId="351" xr:uid="{00000000-0005-0000-0000-0000EC010000}"/>
    <cellStyle name="Normal 2 14 4 4" xfId="352" xr:uid="{00000000-0005-0000-0000-0000ED010000}"/>
    <cellStyle name="Normal 2 14 5" xfId="134" xr:uid="{00000000-0005-0000-0000-0000EE010000}"/>
    <cellStyle name="Normal 2 14 5 2" xfId="353" xr:uid="{00000000-0005-0000-0000-0000EF010000}"/>
    <cellStyle name="Normal 2 14 6" xfId="354" xr:uid="{00000000-0005-0000-0000-0000F0010000}"/>
    <cellStyle name="Normal 2 14 6 2" xfId="355" xr:uid="{00000000-0005-0000-0000-0000F1010000}"/>
    <cellStyle name="Normal 2 14 7" xfId="356" xr:uid="{00000000-0005-0000-0000-0000F2010000}"/>
    <cellStyle name="Normal 2 15" xfId="135" xr:uid="{00000000-0005-0000-0000-0000F3010000}"/>
    <cellStyle name="Normal 2 16" xfId="136" xr:uid="{00000000-0005-0000-0000-0000F4010000}"/>
    <cellStyle name="Normal 2 2" xfId="26" xr:uid="{00000000-0005-0000-0000-0000F5010000}"/>
    <cellStyle name="Normal 2 2 2" xfId="577" xr:uid="{00000000-0005-0000-0000-0000F6010000}"/>
    <cellStyle name="Normal 2 3" xfId="66" xr:uid="{00000000-0005-0000-0000-0000F7010000}"/>
    <cellStyle name="Normal 2 3 2" xfId="357" xr:uid="{00000000-0005-0000-0000-0000F8010000}"/>
    <cellStyle name="Normal 2 4" xfId="67" xr:uid="{00000000-0005-0000-0000-0000F9010000}"/>
    <cellStyle name="Normal 2 5" xfId="68" xr:uid="{00000000-0005-0000-0000-0000FA010000}"/>
    <cellStyle name="Normal 2 5 2" xfId="69" xr:uid="{00000000-0005-0000-0000-0000FB010000}"/>
    <cellStyle name="Normal 2 5 2 2" xfId="70" xr:uid="{00000000-0005-0000-0000-0000FC010000}"/>
    <cellStyle name="Normal 2 5 2 2 2" xfId="71" xr:uid="{00000000-0005-0000-0000-0000FD010000}"/>
    <cellStyle name="Normal 2 5 2 2 2 2" xfId="137" xr:uid="{00000000-0005-0000-0000-0000FE010000}"/>
    <cellStyle name="Normal 2 5 2 2 2 2 2" xfId="358" xr:uid="{00000000-0005-0000-0000-0000FF010000}"/>
    <cellStyle name="Normal 2 5 2 2 2 3" xfId="359" xr:uid="{00000000-0005-0000-0000-000000020000}"/>
    <cellStyle name="Normal 2 5 2 2 2 3 2" xfId="360" xr:uid="{00000000-0005-0000-0000-000001020000}"/>
    <cellStyle name="Normal 2 5 2 2 2 4" xfId="361" xr:uid="{00000000-0005-0000-0000-000002020000}"/>
    <cellStyle name="Normal 2 5 2 2 3" xfId="72" xr:uid="{00000000-0005-0000-0000-000003020000}"/>
    <cellStyle name="Normal 2 5 2 2 3 2" xfId="138" xr:uid="{00000000-0005-0000-0000-000004020000}"/>
    <cellStyle name="Normal 2 5 2 2 3 2 2" xfId="362" xr:uid="{00000000-0005-0000-0000-000005020000}"/>
    <cellStyle name="Normal 2 5 2 2 3 3" xfId="363" xr:uid="{00000000-0005-0000-0000-000006020000}"/>
    <cellStyle name="Normal 2 5 2 2 3 3 2" xfId="364" xr:uid="{00000000-0005-0000-0000-000007020000}"/>
    <cellStyle name="Normal 2 5 2 2 3 4" xfId="365" xr:uid="{00000000-0005-0000-0000-000008020000}"/>
    <cellStyle name="Normal 2 5 2 2 4" xfId="139" xr:uid="{00000000-0005-0000-0000-000009020000}"/>
    <cellStyle name="Normal 2 5 2 2 4 2" xfId="366" xr:uid="{00000000-0005-0000-0000-00000A020000}"/>
    <cellStyle name="Normal 2 5 2 2 5" xfId="367" xr:uid="{00000000-0005-0000-0000-00000B020000}"/>
    <cellStyle name="Normal 2 5 2 2 5 2" xfId="368" xr:uid="{00000000-0005-0000-0000-00000C020000}"/>
    <cellStyle name="Normal 2 5 2 2 6" xfId="369" xr:uid="{00000000-0005-0000-0000-00000D020000}"/>
    <cellStyle name="Normal 2 5 2 3" xfId="73" xr:uid="{00000000-0005-0000-0000-00000E020000}"/>
    <cellStyle name="Normal 2 5 2 3 2" xfId="140" xr:uid="{00000000-0005-0000-0000-00000F020000}"/>
    <cellStyle name="Normal 2 5 2 3 2 2" xfId="370" xr:uid="{00000000-0005-0000-0000-000010020000}"/>
    <cellStyle name="Normal 2 5 2 3 3" xfId="371" xr:uid="{00000000-0005-0000-0000-000011020000}"/>
    <cellStyle name="Normal 2 5 2 3 3 2" xfId="372" xr:uid="{00000000-0005-0000-0000-000012020000}"/>
    <cellStyle name="Normal 2 5 2 3 4" xfId="373" xr:uid="{00000000-0005-0000-0000-000013020000}"/>
    <cellStyle name="Normal 2 5 2 4" xfId="74" xr:uid="{00000000-0005-0000-0000-000014020000}"/>
    <cellStyle name="Normal 2 5 2 4 2" xfId="141" xr:uid="{00000000-0005-0000-0000-000015020000}"/>
    <cellStyle name="Normal 2 5 2 4 2 2" xfId="374" xr:uid="{00000000-0005-0000-0000-000016020000}"/>
    <cellStyle name="Normal 2 5 2 4 3" xfId="375" xr:uid="{00000000-0005-0000-0000-000017020000}"/>
    <cellStyle name="Normal 2 5 2 4 3 2" xfId="376" xr:uid="{00000000-0005-0000-0000-000018020000}"/>
    <cellStyle name="Normal 2 5 2 4 4" xfId="377" xr:uid="{00000000-0005-0000-0000-000019020000}"/>
    <cellStyle name="Normal 2 5 2 5" xfId="142" xr:uid="{00000000-0005-0000-0000-00001A020000}"/>
    <cellStyle name="Normal 2 5 2 5 2" xfId="378" xr:uid="{00000000-0005-0000-0000-00001B020000}"/>
    <cellStyle name="Normal 2 5 2 6" xfId="379" xr:uid="{00000000-0005-0000-0000-00001C020000}"/>
    <cellStyle name="Normal 2 5 2 6 2" xfId="380" xr:uid="{00000000-0005-0000-0000-00001D020000}"/>
    <cellStyle name="Normal 2 5 2 7" xfId="381" xr:uid="{00000000-0005-0000-0000-00001E020000}"/>
    <cellStyle name="Normal 2 5 3" xfId="75" xr:uid="{00000000-0005-0000-0000-00001F020000}"/>
    <cellStyle name="Normal 2 5 3 2" xfId="76" xr:uid="{00000000-0005-0000-0000-000020020000}"/>
    <cellStyle name="Normal 2 5 3 2 2" xfId="77" xr:uid="{00000000-0005-0000-0000-000021020000}"/>
    <cellStyle name="Normal 2 5 3 2 2 2" xfId="143" xr:uid="{00000000-0005-0000-0000-000022020000}"/>
    <cellStyle name="Normal 2 5 3 2 2 2 2" xfId="382" xr:uid="{00000000-0005-0000-0000-000023020000}"/>
    <cellStyle name="Normal 2 5 3 2 2 3" xfId="383" xr:uid="{00000000-0005-0000-0000-000024020000}"/>
    <cellStyle name="Normal 2 5 3 2 2 3 2" xfId="384" xr:uid="{00000000-0005-0000-0000-000025020000}"/>
    <cellStyle name="Normal 2 5 3 2 2 4" xfId="385" xr:uid="{00000000-0005-0000-0000-000026020000}"/>
    <cellStyle name="Normal 2 5 3 2 3" xfId="78" xr:uid="{00000000-0005-0000-0000-000027020000}"/>
    <cellStyle name="Normal 2 5 3 2 3 2" xfId="144" xr:uid="{00000000-0005-0000-0000-000028020000}"/>
    <cellStyle name="Normal 2 5 3 2 3 2 2" xfId="386" xr:uid="{00000000-0005-0000-0000-000029020000}"/>
    <cellStyle name="Normal 2 5 3 2 3 3" xfId="387" xr:uid="{00000000-0005-0000-0000-00002A020000}"/>
    <cellStyle name="Normal 2 5 3 2 3 3 2" xfId="388" xr:uid="{00000000-0005-0000-0000-00002B020000}"/>
    <cellStyle name="Normal 2 5 3 2 3 4" xfId="389" xr:uid="{00000000-0005-0000-0000-00002C020000}"/>
    <cellStyle name="Normal 2 5 3 2 4" xfId="145" xr:uid="{00000000-0005-0000-0000-00002D020000}"/>
    <cellStyle name="Normal 2 5 3 2 4 2" xfId="390" xr:uid="{00000000-0005-0000-0000-00002E020000}"/>
    <cellStyle name="Normal 2 5 3 2 5" xfId="391" xr:uid="{00000000-0005-0000-0000-00002F020000}"/>
    <cellStyle name="Normal 2 5 3 2 5 2" xfId="392" xr:uid="{00000000-0005-0000-0000-000030020000}"/>
    <cellStyle name="Normal 2 5 3 2 6" xfId="393" xr:uid="{00000000-0005-0000-0000-000031020000}"/>
    <cellStyle name="Normal 2 5 3 3" xfId="79" xr:uid="{00000000-0005-0000-0000-000032020000}"/>
    <cellStyle name="Normal 2 5 3 3 2" xfId="146" xr:uid="{00000000-0005-0000-0000-000033020000}"/>
    <cellStyle name="Normal 2 5 3 3 2 2" xfId="394" xr:uid="{00000000-0005-0000-0000-000034020000}"/>
    <cellStyle name="Normal 2 5 3 3 3" xfId="395" xr:uid="{00000000-0005-0000-0000-000035020000}"/>
    <cellStyle name="Normal 2 5 3 3 3 2" xfId="396" xr:uid="{00000000-0005-0000-0000-000036020000}"/>
    <cellStyle name="Normal 2 5 3 3 4" xfId="397" xr:uid="{00000000-0005-0000-0000-000037020000}"/>
    <cellStyle name="Normal 2 5 3 4" xfId="80" xr:uid="{00000000-0005-0000-0000-000038020000}"/>
    <cellStyle name="Normal 2 5 3 4 2" xfId="147" xr:uid="{00000000-0005-0000-0000-000039020000}"/>
    <cellStyle name="Normal 2 5 3 4 2 2" xfId="398" xr:uid="{00000000-0005-0000-0000-00003A020000}"/>
    <cellStyle name="Normal 2 5 3 4 3" xfId="399" xr:uid="{00000000-0005-0000-0000-00003B020000}"/>
    <cellStyle name="Normal 2 5 3 4 3 2" xfId="400" xr:uid="{00000000-0005-0000-0000-00003C020000}"/>
    <cellStyle name="Normal 2 5 3 4 4" xfId="401" xr:uid="{00000000-0005-0000-0000-00003D020000}"/>
    <cellStyle name="Normal 2 5 3 5" xfId="148" xr:uid="{00000000-0005-0000-0000-00003E020000}"/>
    <cellStyle name="Normal 2 5 3 5 2" xfId="402" xr:uid="{00000000-0005-0000-0000-00003F020000}"/>
    <cellStyle name="Normal 2 5 3 6" xfId="403" xr:uid="{00000000-0005-0000-0000-000040020000}"/>
    <cellStyle name="Normal 2 5 3 6 2" xfId="404" xr:uid="{00000000-0005-0000-0000-000041020000}"/>
    <cellStyle name="Normal 2 5 3 7" xfId="405" xr:uid="{00000000-0005-0000-0000-000042020000}"/>
    <cellStyle name="Normal 2 6" xfId="81" xr:uid="{00000000-0005-0000-0000-000043020000}"/>
    <cellStyle name="Normal 2 7" xfId="82" xr:uid="{00000000-0005-0000-0000-000044020000}"/>
    <cellStyle name="Normal 2 8" xfId="83" xr:uid="{00000000-0005-0000-0000-000045020000}"/>
    <cellStyle name="Normal 2 9" xfId="84" xr:uid="{00000000-0005-0000-0000-000046020000}"/>
    <cellStyle name="Normal 2_Section MA-200kl MPdS" xfId="406" xr:uid="{00000000-0005-0000-0000-000047020000}"/>
    <cellStyle name="Normal 231" xfId="644" xr:uid="{00000000-0005-0000-0000-000048020000}"/>
    <cellStyle name="Normal 3" xfId="17" xr:uid="{00000000-0005-0000-0000-000049020000}"/>
    <cellStyle name="Normal 3 2" xfId="21" xr:uid="{00000000-0005-0000-0000-00004A020000}"/>
    <cellStyle name="Normal 3 2 2" xfId="578" xr:uid="{00000000-0005-0000-0000-00004B020000}"/>
    <cellStyle name="Normal 3 3" xfId="553" xr:uid="{00000000-0005-0000-0000-00004C020000}"/>
    <cellStyle name="Normal 4" xfId="18" xr:uid="{00000000-0005-0000-0000-00004D020000}"/>
    <cellStyle name="Normal 4 2" xfId="407" xr:uid="{00000000-0005-0000-0000-00004E020000}"/>
    <cellStyle name="Normal 4 2 2" xfId="641" xr:uid="{00000000-0005-0000-0000-00004F020000}"/>
    <cellStyle name="Normal 4 3" xfId="579" xr:uid="{00000000-0005-0000-0000-000050020000}"/>
    <cellStyle name="Normal 4 4" xfId="596" xr:uid="{00000000-0005-0000-0000-000051020000}"/>
    <cellStyle name="Normal 5" xfId="20" xr:uid="{00000000-0005-0000-0000-000052020000}"/>
    <cellStyle name="Normal 5 2" xfId="85" xr:uid="{00000000-0005-0000-0000-000053020000}"/>
    <cellStyle name="Normal 5 3" xfId="580" xr:uid="{00000000-0005-0000-0000-000054020000}"/>
    <cellStyle name="Normal 6" xfId="86" xr:uid="{00000000-0005-0000-0000-000055020000}"/>
    <cellStyle name="Normal 6 2" xfId="23" xr:uid="{00000000-0005-0000-0000-000056020000}"/>
    <cellStyle name="Normal 6 2 2" xfId="571" xr:uid="{00000000-0005-0000-0000-000057020000}"/>
    <cellStyle name="Normal 6 2 2 4" xfId="643" xr:uid="{00000000-0005-0000-0000-000058020000}"/>
    <cellStyle name="Normal 7" xfId="87" xr:uid="{00000000-0005-0000-0000-000059020000}"/>
    <cellStyle name="Normal 8" xfId="88" xr:uid="{00000000-0005-0000-0000-00005A020000}"/>
    <cellStyle name="Normal 8 2" xfId="89" xr:uid="{00000000-0005-0000-0000-00005B020000}"/>
    <cellStyle name="Normal 9" xfId="90" xr:uid="{00000000-0005-0000-0000-00005C020000}"/>
    <cellStyle name="OPSKRIF" xfId="91" xr:uid="{00000000-0005-0000-0000-00005D020000}"/>
    <cellStyle name="OPSKRIF 2" xfId="19" xr:uid="{00000000-0005-0000-0000-00005E020000}"/>
    <cellStyle name="OPSKRIF 3" xfId="149" xr:uid="{00000000-0005-0000-0000-00005F020000}"/>
    <cellStyle name="OPSKRIFTE" xfId="22" xr:uid="{00000000-0005-0000-0000-000060020000}"/>
    <cellStyle name="OPSKRIFTE 2" xfId="92" xr:uid="{00000000-0005-0000-0000-000061020000}"/>
    <cellStyle name="OPSKRIFTE 3" xfId="150" xr:uid="{00000000-0005-0000-0000-000062020000}"/>
    <cellStyle name="or" xfId="408" xr:uid="{00000000-0005-0000-0000-000063020000}"/>
    <cellStyle name="Output 2" xfId="535" xr:uid="{00000000-0005-0000-0000-000064020000}"/>
    <cellStyle name="Percent 2" xfId="93" xr:uid="{00000000-0005-0000-0000-000065020000}"/>
    <cellStyle name="Percent 2 2" xfId="94" xr:uid="{00000000-0005-0000-0000-000066020000}"/>
    <cellStyle name="Percent 2 3" xfId="95" xr:uid="{00000000-0005-0000-0000-000067020000}"/>
    <cellStyle name="Percent 2 3 2" xfId="536" xr:uid="{00000000-0005-0000-0000-000068020000}"/>
    <cellStyle name="Percent 2 4" xfId="96" xr:uid="{00000000-0005-0000-0000-000069020000}"/>
    <cellStyle name="Percent 2 4 2" xfId="537" xr:uid="{00000000-0005-0000-0000-00006A020000}"/>
    <cellStyle name="Percent 3" xfId="97" xr:uid="{00000000-0005-0000-0000-00006B020000}"/>
    <cellStyle name="Percent 4" xfId="98" xr:uid="{00000000-0005-0000-0000-00006C020000}"/>
    <cellStyle name="Percent 4 2" xfId="99" xr:uid="{00000000-0005-0000-0000-00006D020000}"/>
    <cellStyle name="Percent 5" xfId="100" xr:uid="{00000000-0005-0000-0000-00006E020000}"/>
    <cellStyle name="Percent 6" xfId="101" xr:uid="{00000000-0005-0000-0000-00006F020000}"/>
    <cellStyle name="Percent 6 2" xfId="151" xr:uid="{00000000-0005-0000-0000-000070020000}"/>
    <cellStyle name="Percent 6 2 2" xfId="409" xr:uid="{00000000-0005-0000-0000-000071020000}"/>
    <cellStyle name="Percent 6 2 2 2" xfId="538" xr:uid="{00000000-0005-0000-0000-000072020000}"/>
    <cellStyle name="Percent 6 2 2 3" xfId="539" xr:uid="{00000000-0005-0000-0000-000073020000}"/>
    <cellStyle name="Percent 6 2 3" xfId="540" xr:uid="{00000000-0005-0000-0000-000074020000}"/>
    <cellStyle name="Percent 6 2 4" xfId="541" xr:uid="{00000000-0005-0000-0000-000075020000}"/>
    <cellStyle name="Percent 6 3" xfId="410" xr:uid="{00000000-0005-0000-0000-000076020000}"/>
    <cellStyle name="Percent 6 3 2" xfId="411" xr:uid="{00000000-0005-0000-0000-000077020000}"/>
    <cellStyle name="Percent 6 3 2 2" xfId="542" xr:uid="{00000000-0005-0000-0000-000078020000}"/>
    <cellStyle name="Percent 6 3 2 3" xfId="543" xr:uid="{00000000-0005-0000-0000-000079020000}"/>
    <cellStyle name="Percent 6 3 3" xfId="544" xr:uid="{00000000-0005-0000-0000-00007A020000}"/>
    <cellStyle name="Percent 6 3 4" xfId="545" xr:uid="{00000000-0005-0000-0000-00007B020000}"/>
    <cellStyle name="Percent 6 4" xfId="412" xr:uid="{00000000-0005-0000-0000-00007C020000}"/>
    <cellStyle name="Percent 6 4 2" xfId="546" xr:uid="{00000000-0005-0000-0000-00007D020000}"/>
    <cellStyle name="Percent 6 4 3" xfId="547" xr:uid="{00000000-0005-0000-0000-00007E020000}"/>
    <cellStyle name="Percent 6 5" xfId="548" xr:uid="{00000000-0005-0000-0000-00007F020000}"/>
    <cellStyle name="Percent 6 6" xfId="549" xr:uid="{00000000-0005-0000-0000-000080020000}"/>
    <cellStyle name="Percent 7" xfId="152" xr:uid="{00000000-0005-0000-0000-000081020000}"/>
    <cellStyle name="Title 2" xfId="550" xr:uid="{00000000-0005-0000-0000-000082020000}"/>
    <cellStyle name="Total 2" xfId="551" xr:uid="{00000000-0005-0000-0000-000083020000}"/>
    <cellStyle name="Warning Text 2" xfId="552" xr:uid="{00000000-0005-0000-0000-00008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econ.info\shares\Users\neeren.govender\Desktop\Working%20Folder\112553_Paarl%20WWTW\84_Civil%20Tender%20BoQ\112553_Paarl%20WWTW%20BoQ_Priced_20170828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econ.info\shares\Users\murray.raubenheimer\AppData\Local\Microsoft\Windows\Temporary%20Internet%20Files\Content.Outlook\K62V33WX\105749_Stellenbosch%20WWTW_Civil%20BOQ_priced_20141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econ.info\shares\Users\jaim.spear\Documents\Temp\Desktop\Paarl\BoQ\105749_Wellington%20WWTW_Civil%20BOQ_priced_phased_201508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econ.info\shares\Users\rudine.louw\AppData\Local\Microsoft\Windows\INetCache\Content.Outlook\N6I15Y8N\boq\boq\newBoQ%20Comparison_RL_201712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econ.info\shares\Users\rudine.louw\AppData\Local\Microsoft\Windows\INetCache\Content.Outlook\N6I15Y8N\ss\boq\newBoQ%20Comparison_RL_2017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A1 General"/>
      <sheetName val="A2 Site Clearance &amp; Earthworks"/>
      <sheetName val="A3 Flow Diversions &amp; Demolition"/>
      <sheetName val="A4 Inlet Works"/>
      <sheetName val="A5 Ancillary Structures"/>
      <sheetName val="A6 PSTs"/>
      <sheetName val="A7 Primary Sludge Screening Sta"/>
      <sheetName val="A8 Process Pipes"/>
      <sheetName val="A9 Washwater Network"/>
      <sheetName val="A10 Roads &amp; Stormwater"/>
      <sheetName val="A11 Fencing"/>
      <sheetName val="A12 Generator Building"/>
      <sheetName val="A13 Building Electrical"/>
      <sheetName val="A14 Cable Ducts"/>
      <sheetName val="Summary of Bills Phase - 2A"/>
      <sheetName val="Total Summary - Phase 2A"/>
      <sheetName val="Escalation and CPA - Phase 2A"/>
      <sheetName val="B1 General"/>
      <sheetName val="B2 Site Clearance &amp; Earthworks"/>
      <sheetName val="B3 Flow Diversions &amp; Demolition"/>
      <sheetName val="B4 Washwater Network"/>
      <sheetName val="B5 Potable Water Network"/>
      <sheetName val="B6 On-Site Sewage Network"/>
      <sheetName val="B7 Roads &amp; Stormwater"/>
      <sheetName val="B8 Admin Building"/>
      <sheetName val="B9 Lab Building"/>
      <sheetName val="B10 Guard House"/>
      <sheetName val="B11 Existing Structures"/>
      <sheetName val="B12 Street &amp; Area Lighting "/>
      <sheetName val="B13 Building Electrical"/>
      <sheetName val="B14 Building Electronics"/>
      <sheetName val="B15 HVAC"/>
      <sheetName val="B16 Cable Ducts"/>
      <sheetName val="B17 Maturation Ponds"/>
      <sheetName val="Summary of Bills - Phase 2B"/>
      <sheetName val="Total Summary - Phase 2B"/>
      <sheetName val="Escalation and CPA - Phase 2B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1-General"/>
      <sheetName val="2-Site Clearance &amp; Earthwor"/>
      <sheetName val="3-Flow Diversion &amp; Demolition"/>
      <sheetName val="4-Inlet Works"/>
      <sheetName val="5-Reactor Flow Splitter"/>
      <sheetName val="6-MBR"/>
      <sheetName val="7-DAF"/>
      <sheetName val="8-Aerobic Digester"/>
      <sheetName val="9-Supernatant PS"/>
      <sheetName val="10-Ancilliary Structures"/>
      <sheetName val="11-Maturation Pond"/>
      <sheetName val="12-Process Pipes"/>
      <sheetName val="13-Potable &amp; Washwater Networks"/>
      <sheetName val="14-Roads &amp; Stormwater"/>
      <sheetName val="15-Machine Building"/>
      <sheetName val="16-Dewatering Building"/>
      <sheetName val="17-Admin Building"/>
      <sheetName val="18-MCC Building"/>
      <sheetName val="19-Guard House"/>
      <sheetName val="20-Small Power"/>
      <sheetName val="21-Building Electronics"/>
      <sheetName val="Summary of Phase 1 Bills"/>
      <sheetName val="PHASE 1 SUMMARY"/>
      <sheetName val="1-General (2)"/>
      <sheetName val="2-Site Clearance &amp; Earthwor (2"/>
      <sheetName val="3-Flow Diversions &amp; Demolit (2"/>
      <sheetName val="4-Existing Reactor (2)"/>
      <sheetName val="5-Existing RAS PS (2)"/>
      <sheetName val="6-Ancilliary Structures (2)"/>
      <sheetName val="7-Process Pipes (2)"/>
      <sheetName val="8-Roads &amp; Stormwater (2)"/>
      <sheetName val="9-Sanitation Maintenance (2)"/>
      <sheetName val="10-Existing Buildings (2)"/>
      <sheetName val="11-Small Power (2)"/>
      <sheetName val="12-Building Electronics (2)"/>
      <sheetName val="Summary of Phase 2 Bills"/>
      <sheetName val="PHASE 2 SUMMARY"/>
      <sheetName val="Summary of Bills "/>
      <sheetName val="Escalation and CP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-General"/>
      <sheetName val="1.2-Site Clearance &amp; Earthw"/>
      <sheetName val="1.3-Inlet Works"/>
      <sheetName val="1.4-Balancing Pond"/>
      <sheetName val="1.5-Existing Units"/>
      <sheetName val="1.6-Return Flow Pump Station"/>
      <sheetName val="1.7-Process Pipes"/>
      <sheetName val="1.8-Potable, ww &amp; sewerage"/>
      <sheetName val="1.9-Roads &amp; Stormwater"/>
      <sheetName val="1.10-Incoming Sewer Mains"/>
      <sheetName val="1.11-Sludge Pipelines to Paarl"/>
      <sheetName val="1.12-Generator Building"/>
      <sheetName val="1.13-MV Building"/>
      <sheetName val="1.14-Sludge Pump Station"/>
      <sheetName val="1.15-Cable Sleeves &amp; Trenches"/>
      <sheetName val="1.16-Small Power"/>
      <sheetName val="1.17-Building Electronics"/>
      <sheetName val="Summary of P1"/>
      <sheetName val="2.1-General"/>
      <sheetName val="2.2-Site Clearance &amp; Earthw"/>
      <sheetName val="2.3-PSTs"/>
      <sheetName val="2.4-New Reactor"/>
      <sheetName val="2.5-Existing Units"/>
      <sheetName val="2.6-SSTs"/>
      <sheetName val="2.7-UV_WS PS"/>
      <sheetName val="2.8-Ancillary Structures"/>
      <sheetName val="2.9-Process Pipes"/>
      <sheetName val="2.10-Outfall Channel"/>
      <sheetName val="2.11-Potable, ww &amp; sewerage"/>
      <sheetName val="2.12-Roads &amp; Stormwater"/>
      <sheetName val="2.13-Incoming Sewer Mains"/>
      <sheetName val="2.14-Gravity Sewer Main"/>
      <sheetName val="2.15-Irrigation Rising Main"/>
      <sheetName val="2.16-Admin Building"/>
      <sheetName val="2.17-Blower Room"/>
      <sheetName val="2.18-Guard House"/>
      <sheetName val="2.19-Existing Buildings"/>
      <sheetName val="2.20-Cable Sleeves &amp; Trench"/>
      <sheetName val="2.21-Small Power"/>
      <sheetName val="2.22-Building Electronics"/>
      <sheetName val="2.23-HVAC"/>
      <sheetName val="Summary of P2"/>
      <sheetName val="Total Summary"/>
      <sheetName val="Escalation and CPA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A5 Ancillary Structures (2)"/>
      <sheetName val="A5 Ancillary Structures"/>
      <sheetName val="A6 PSTs"/>
      <sheetName val="A7 Primary Sludge Screening Sta"/>
      <sheetName val="A8 Process Pipes"/>
      <sheetName val="A9 Washwater Network"/>
      <sheetName val="A10 Roads &amp; Stormwater"/>
      <sheetName val="A11 Fencing"/>
      <sheetName val="A12 Generator Building"/>
      <sheetName val="A13 Building Electrical"/>
      <sheetName val="A14 Cable Ducts"/>
      <sheetName val="Summary of Bills Phase - 2A"/>
      <sheetName val="Total Summary - Phase 2A"/>
      <sheetName val="B1 General"/>
      <sheetName val="B2 Site Clearance &amp; Earthworks"/>
      <sheetName val="B3 Flow Diversions &amp; Demolition"/>
      <sheetName val="B4 Washwater Network"/>
      <sheetName val="B5 Potable Water Network"/>
      <sheetName val="B6 On-Site Sewage Network"/>
      <sheetName val="B7 Roads &amp; Stormwater"/>
      <sheetName val="B8 Admin Building"/>
      <sheetName val="B9 Lab Building"/>
      <sheetName val="B10 Guard House"/>
      <sheetName val="B11 Existing Structures"/>
      <sheetName val="B12 Street &amp; Area Lighting "/>
      <sheetName val="B13 Building Electrical"/>
      <sheetName val="B14 Building Electronics"/>
      <sheetName val="B15 HVAC"/>
      <sheetName val="B16 Cable Ducts"/>
      <sheetName val="B17 Maturation Ponds"/>
      <sheetName val="Summary of Bills - Phase 2B"/>
      <sheetName val="Total Summary - Phase 2B"/>
      <sheetName val="Summary"/>
      <sheetName val="Escalation and C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A5 Ancillary Structures (2)"/>
      <sheetName val="A5 Ancillary Structures"/>
      <sheetName val="A6 PSTs"/>
      <sheetName val="A7 Primary Sludge Screening Sta"/>
      <sheetName val="A8 Process Pipes"/>
      <sheetName val="A9 Washwater Network"/>
      <sheetName val="A10 Roads &amp; Stormwater"/>
      <sheetName val="A11 Fencing"/>
      <sheetName val="A12 Generator Building"/>
      <sheetName val="A13 Building Electrical"/>
      <sheetName val="A14 Cable Ducts"/>
      <sheetName val="Summary of Bills Phase - 2A"/>
      <sheetName val="Total Summary - Phase 2A"/>
      <sheetName val="B1 General"/>
      <sheetName val="B2 Site Clearance &amp; Earthworks"/>
      <sheetName val="B3 Flow Diversions &amp; Demolition"/>
      <sheetName val="B4 Washwater Network"/>
      <sheetName val="B5 Potable Water Network"/>
      <sheetName val="B6 On-Site Sewage Network"/>
      <sheetName val="B7 Roads &amp; Stormwater"/>
      <sheetName val="B8 Admin Building"/>
      <sheetName val="B9 Lab Building"/>
      <sheetName val="B10 Guard House"/>
      <sheetName val="B11 Existing Structures"/>
      <sheetName val="B12 Street &amp; Area Lighting "/>
      <sheetName val="B13 Building Electrical"/>
      <sheetName val="B14 Building Electronics"/>
      <sheetName val="B15 HVAC"/>
      <sheetName val="B16 Cable Ducts"/>
      <sheetName val="B17 Maturation Ponds"/>
      <sheetName val="Summary of Bills - Phase 2B"/>
      <sheetName val="Total Summary - Phase 2B"/>
      <sheetName val="Summary"/>
      <sheetName val="Escalation and C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view="pageBreakPreview" zoomScaleNormal="100" zoomScaleSheetLayoutView="100" workbookViewId="0">
      <selection activeCell="B14" sqref="B14"/>
    </sheetView>
  </sheetViews>
  <sheetFormatPr defaultRowHeight="13.2" x14ac:dyDescent="0.25"/>
  <cols>
    <col min="1" max="1" width="3.6640625" style="25" customWidth="1"/>
    <col min="2" max="2" width="11.5546875" style="25" customWidth="1"/>
    <col min="3" max="3" width="2.6640625" style="25" customWidth="1"/>
    <col min="4" max="6" width="9.109375" style="25"/>
    <col min="7" max="7" width="5.5546875" style="25" customWidth="1"/>
    <col min="8" max="8" width="9.109375" style="25" hidden="1" customWidth="1"/>
    <col min="9" max="9" width="5.6640625" style="25" hidden="1" customWidth="1"/>
    <col min="10" max="10" width="11.33203125" style="25" customWidth="1"/>
    <col min="11" max="11" width="3.6640625" style="25" customWidth="1"/>
    <col min="12" max="12" width="19.6640625" style="25" customWidth="1"/>
    <col min="13" max="13" width="9.6640625" style="25" customWidth="1"/>
    <col min="14" max="252" width="9.109375" style="25"/>
    <col min="253" max="253" width="3.6640625" style="25" customWidth="1"/>
    <col min="254" max="254" width="11.5546875" style="25" customWidth="1"/>
    <col min="255" max="255" width="2.6640625" style="25" customWidth="1"/>
    <col min="256" max="258" width="9.109375" style="25"/>
    <col min="259" max="259" width="5.5546875" style="25" customWidth="1"/>
    <col min="260" max="261" width="0" style="25" hidden="1" customWidth="1"/>
    <col min="262" max="262" width="11.33203125" style="25" customWidth="1"/>
    <col min="263" max="263" width="3.6640625" style="25" customWidth="1"/>
    <col min="264" max="264" width="19.6640625" style="25" customWidth="1"/>
    <col min="265" max="265" width="9.6640625" style="25" customWidth="1"/>
    <col min="266" max="266" width="9.109375" style="25"/>
    <col min="267" max="267" width="14" style="25" bestFit="1" customWidth="1"/>
    <col min="268" max="508" width="9.109375" style="25"/>
    <col min="509" max="509" width="3.6640625" style="25" customWidth="1"/>
    <col min="510" max="510" width="11.5546875" style="25" customWidth="1"/>
    <col min="511" max="511" width="2.6640625" style="25" customWidth="1"/>
    <col min="512" max="514" width="9.109375" style="25"/>
    <col min="515" max="515" width="5.5546875" style="25" customWidth="1"/>
    <col min="516" max="517" width="0" style="25" hidden="1" customWidth="1"/>
    <col min="518" max="518" width="11.33203125" style="25" customWidth="1"/>
    <col min="519" max="519" width="3.6640625" style="25" customWidth="1"/>
    <col min="520" max="520" width="19.6640625" style="25" customWidth="1"/>
    <col min="521" max="521" width="9.6640625" style="25" customWidth="1"/>
    <col min="522" max="522" width="9.109375" style="25"/>
    <col min="523" max="523" width="14" style="25" bestFit="1" customWidth="1"/>
    <col min="524" max="764" width="9.109375" style="25"/>
    <col min="765" max="765" width="3.6640625" style="25" customWidth="1"/>
    <col min="766" max="766" width="11.5546875" style="25" customWidth="1"/>
    <col min="767" max="767" width="2.6640625" style="25" customWidth="1"/>
    <col min="768" max="770" width="9.109375" style="25"/>
    <col min="771" max="771" width="5.5546875" style="25" customWidth="1"/>
    <col min="772" max="773" width="0" style="25" hidden="1" customWidth="1"/>
    <col min="774" max="774" width="11.33203125" style="25" customWidth="1"/>
    <col min="775" max="775" width="3.6640625" style="25" customWidth="1"/>
    <col min="776" max="776" width="19.6640625" style="25" customWidth="1"/>
    <col min="777" max="777" width="9.6640625" style="25" customWidth="1"/>
    <col min="778" max="778" width="9.109375" style="25"/>
    <col min="779" max="779" width="14" style="25" bestFit="1" customWidth="1"/>
    <col min="780" max="1020" width="9.109375" style="25"/>
    <col min="1021" max="1021" width="3.6640625" style="25" customWidth="1"/>
    <col min="1022" max="1022" width="11.5546875" style="25" customWidth="1"/>
    <col min="1023" max="1023" width="2.6640625" style="25" customWidth="1"/>
    <col min="1024" max="1026" width="9.109375" style="25"/>
    <col min="1027" max="1027" width="5.5546875" style="25" customWidth="1"/>
    <col min="1028" max="1029" width="0" style="25" hidden="1" customWidth="1"/>
    <col min="1030" max="1030" width="11.33203125" style="25" customWidth="1"/>
    <col min="1031" max="1031" width="3.6640625" style="25" customWidth="1"/>
    <col min="1032" max="1032" width="19.6640625" style="25" customWidth="1"/>
    <col min="1033" max="1033" width="9.6640625" style="25" customWidth="1"/>
    <col min="1034" max="1034" width="9.109375" style="25"/>
    <col min="1035" max="1035" width="14" style="25" bestFit="1" customWidth="1"/>
    <col min="1036" max="1276" width="9.109375" style="25"/>
    <col min="1277" max="1277" width="3.6640625" style="25" customWidth="1"/>
    <col min="1278" max="1278" width="11.5546875" style="25" customWidth="1"/>
    <col min="1279" max="1279" width="2.6640625" style="25" customWidth="1"/>
    <col min="1280" max="1282" width="9.109375" style="25"/>
    <col min="1283" max="1283" width="5.5546875" style="25" customWidth="1"/>
    <col min="1284" max="1285" width="0" style="25" hidden="1" customWidth="1"/>
    <col min="1286" max="1286" width="11.33203125" style="25" customWidth="1"/>
    <col min="1287" max="1287" width="3.6640625" style="25" customWidth="1"/>
    <col min="1288" max="1288" width="19.6640625" style="25" customWidth="1"/>
    <col min="1289" max="1289" width="9.6640625" style="25" customWidth="1"/>
    <col min="1290" max="1290" width="9.109375" style="25"/>
    <col min="1291" max="1291" width="14" style="25" bestFit="1" customWidth="1"/>
    <col min="1292" max="1532" width="9.109375" style="25"/>
    <col min="1533" max="1533" width="3.6640625" style="25" customWidth="1"/>
    <col min="1534" max="1534" width="11.5546875" style="25" customWidth="1"/>
    <col min="1535" max="1535" width="2.6640625" style="25" customWidth="1"/>
    <col min="1536" max="1538" width="9.109375" style="25"/>
    <col min="1539" max="1539" width="5.5546875" style="25" customWidth="1"/>
    <col min="1540" max="1541" width="0" style="25" hidden="1" customWidth="1"/>
    <col min="1542" max="1542" width="11.33203125" style="25" customWidth="1"/>
    <col min="1543" max="1543" width="3.6640625" style="25" customWidth="1"/>
    <col min="1544" max="1544" width="19.6640625" style="25" customWidth="1"/>
    <col min="1545" max="1545" width="9.6640625" style="25" customWidth="1"/>
    <col min="1546" max="1546" width="9.109375" style="25"/>
    <col min="1547" max="1547" width="14" style="25" bestFit="1" customWidth="1"/>
    <col min="1548" max="1788" width="9.109375" style="25"/>
    <col min="1789" max="1789" width="3.6640625" style="25" customWidth="1"/>
    <col min="1790" max="1790" width="11.5546875" style="25" customWidth="1"/>
    <col min="1791" max="1791" width="2.6640625" style="25" customWidth="1"/>
    <col min="1792" max="1794" width="9.109375" style="25"/>
    <col min="1795" max="1795" width="5.5546875" style="25" customWidth="1"/>
    <col min="1796" max="1797" width="0" style="25" hidden="1" customWidth="1"/>
    <col min="1798" max="1798" width="11.33203125" style="25" customWidth="1"/>
    <col min="1799" max="1799" width="3.6640625" style="25" customWidth="1"/>
    <col min="1800" max="1800" width="19.6640625" style="25" customWidth="1"/>
    <col min="1801" max="1801" width="9.6640625" style="25" customWidth="1"/>
    <col min="1802" max="1802" width="9.109375" style="25"/>
    <col min="1803" max="1803" width="14" style="25" bestFit="1" customWidth="1"/>
    <col min="1804" max="2044" width="9.109375" style="25"/>
    <col min="2045" max="2045" width="3.6640625" style="25" customWidth="1"/>
    <col min="2046" max="2046" width="11.5546875" style="25" customWidth="1"/>
    <col min="2047" max="2047" width="2.6640625" style="25" customWidth="1"/>
    <col min="2048" max="2050" width="9.109375" style="25"/>
    <col min="2051" max="2051" width="5.5546875" style="25" customWidth="1"/>
    <col min="2052" max="2053" width="0" style="25" hidden="1" customWidth="1"/>
    <col min="2054" max="2054" width="11.33203125" style="25" customWidth="1"/>
    <col min="2055" max="2055" width="3.6640625" style="25" customWidth="1"/>
    <col min="2056" max="2056" width="19.6640625" style="25" customWidth="1"/>
    <col min="2057" max="2057" width="9.6640625" style="25" customWidth="1"/>
    <col min="2058" max="2058" width="9.109375" style="25"/>
    <col min="2059" max="2059" width="14" style="25" bestFit="1" customWidth="1"/>
    <col min="2060" max="2300" width="9.109375" style="25"/>
    <col min="2301" max="2301" width="3.6640625" style="25" customWidth="1"/>
    <col min="2302" max="2302" width="11.5546875" style="25" customWidth="1"/>
    <col min="2303" max="2303" width="2.6640625" style="25" customWidth="1"/>
    <col min="2304" max="2306" width="9.109375" style="25"/>
    <col min="2307" max="2307" width="5.5546875" style="25" customWidth="1"/>
    <col min="2308" max="2309" width="0" style="25" hidden="1" customWidth="1"/>
    <col min="2310" max="2310" width="11.33203125" style="25" customWidth="1"/>
    <col min="2311" max="2311" width="3.6640625" style="25" customWidth="1"/>
    <col min="2312" max="2312" width="19.6640625" style="25" customWidth="1"/>
    <col min="2313" max="2313" width="9.6640625" style="25" customWidth="1"/>
    <col min="2314" max="2314" width="9.109375" style="25"/>
    <col min="2315" max="2315" width="14" style="25" bestFit="1" customWidth="1"/>
    <col min="2316" max="2556" width="9.109375" style="25"/>
    <col min="2557" max="2557" width="3.6640625" style="25" customWidth="1"/>
    <col min="2558" max="2558" width="11.5546875" style="25" customWidth="1"/>
    <col min="2559" max="2559" width="2.6640625" style="25" customWidth="1"/>
    <col min="2560" max="2562" width="9.109375" style="25"/>
    <col min="2563" max="2563" width="5.5546875" style="25" customWidth="1"/>
    <col min="2564" max="2565" width="0" style="25" hidden="1" customWidth="1"/>
    <col min="2566" max="2566" width="11.33203125" style="25" customWidth="1"/>
    <col min="2567" max="2567" width="3.6640625" style="25" customWidth="1"/>
    <col min="2568" max="2568" width="19.6640625" style="25" customWidth="1"/>
    <col min="2569" max="2569" width="9.6640625" style="25" customWidth="1"/>
    <col min="2570" max="2570" width="9.109375" style="25"/>
    <col min="2571" max="2571" width="14" style="25" bestFit="1" customWidth="1"/>
    <col min="2572" max="2812" width="9.109375" style="25"/>
    <col min="2813" max="2813" width="3.6640625" style="25" customWidth="1"/>
    <col min="2814" max="2814" width="11.5546875" style="25" customWidth="1"/>
    <col min="2815" max="2815" width="2.6640625" style="25" customWidth="1"/>
    <col min="2816" max="2818" width="9.109375" style="25"/>
    <col min="2819" max="2819" width="5.5546875" style="25" customWidth="1"/>
    <col min="2820" max="2821" width="0" style="25" hidden="1" customWidth="1"/>
    <col min="2822" max="2822" width="11.33203125" style="25" customWidth="1"/>
    <col min="2823" max="2823" width="3.6640625" style="25" customWidth="1"/>
    <col min="2824" max="2824" width="19.6640625" style="25" customWidth="1"/>
    <col min="2825" max="2825" width="9.6640625" style="25" customWidth="1"/>
    <col min="2826" max="2826" width="9.109375" style="25"/>
    <col min="2827" max="2827" width="14" style="25" bestFit="1" customWidth="1"/>
    <col min="2828" max="3068" width="9.109375" style="25"/>
    <col min="3069" max="3069" width="3.6640625" style="25" customWidth="1"/>
    <col min="3070" max="3070" width="11.5546875" style="25" customWidth="1"/>
    <col min="3071" max="3071" width="2.6640625" style="25" customWidth="1"/>
    <col min="3072" max="3074" width="9.109375" style="25"/>
    <col min="3075" max="3075" width="5.5546875" style="25" customWidth="1"/>
    <col min="3076" max="3077" width="0" style="25" hidden="1" customWidth="1"/>
    <col min="3078" max="3078" width="11.33203125" style="25" customWidth="1"/>
    <col min="3079" max="3079" width="3.6640625" style="25" customWidth="1"/>
    <col min="3080" max="3080" width="19.6640625" style="25" customWidth="1"/>
    <col min="3081" max="3081" width="9.6640625" style="25" customWidth="1"/>
    <col min="3082" max="3082" width="9.109375" style="25"/>
    <col min="3083" max="3083" width="14" style="25" bestFit="1" customWidth="1"/>
    <col min="3084" max="3324" width="9.109375" style="25"/>
    <col min="3325" max="3325" width="3.6640625" style="25" customWidth="1"/>
    <col min="3326" max="3326" width="11.5546875" style="25" customWidth="1"/>
    <col min="3327" max="3327" width="2.6640625" style="25" customWidth="1"/>
    <col min="3328" max="3330" width="9.109375" style="25"/>
    <col min="3331" max="3331" width="5.5546875" style="25" customWidth="1"/>
    <col min="3332" max="3333" width="0" style="25" hidden="1" customWidth="1"/>
    <col min="3334" max="3334" width="11.33203125" style="25" customWidth="1"/>
    <col min="3335" max="3335" width="3.6640625" style="25" customWidth="1"/>
    <col min="3336" max="3336" width="19.6640625" style="25" customWidth="1"/>
    <col min="3337" max="3337" width="9.6640625" style="25" customWidth="1"/>
    <col min="3338" max="3338" width="9.109375" style="25"/>
    <col min="3339" max="3339" width="14" style="25" bestFit="1" customWidth="1"/>
    <col min="3340" max="3580" width="9.109375" style="25"/>
    <col min="3581" max="3581" width="3.6640625" style="25" customWidth="1"/>
    <col min="3582" max="3582" width="11.5546875" style="25" customWidth="1"/>
    <col min="3583" max="3583" width="2.6640625" style="25" customWidth="1"/>
    <col min="3584" max="3586" width="9.109375" style="25"/>
    <col min="3587" max="3587" width="5.5546875" style="25" customWidth="1"/>
    <col min="3588" max="3589" width="0" style="25" hidden="1" customWidth="1"/>
    <col min="3590" max="3590" width="11.33203125" style="25" customWidth="1"/>
    <col min="3591" max="3591" width="3.6640625" style="25" customWidth="1"/>
    <col min="3592" max="3592" width="19.6640625" style="25" customWidth="1"/>
    <col min="3593" max="3593" width="9.6640625" style="25" customWidth="1"/>
    <col min="3594" max="3594" width="9.109375" style="25"/>
    <col min="3595" max="3595" width="14" style="25" bestFit="1" customWidth="1"/>
    <col min="3596" max="3836" width="9.109375" style="25"/>
    <col min="3837" max="3837" width="3.6640625" style="25" customWidth="1"/>
    <col min="3838" max="3838" width="11.5546875" style="25" customWidth="1"/>
    <col min="3839" max="3839" width="2.6640625" style="25" customWidth="1"/>
    <col min="3840" max="3842" width="9.109375" style="25"/>
    <col min="3843" max="3843" width="5.5546875" style="25" customWidth="1"/>
    <col min="3844" max="3845" width="0" style="25" hidden="1" customWidth="1"/>
    <col min="3846" max="3846" width="11.33203125" style="25" customWidth="1"/>
    <col min="3847" max="3847" width="3.6640625" style="25" customWidth="1"/>
    <col min="3848" max="3848" width="19.6640625" style="25" customWidth="1"/>
    <col min="3849" max="3849" width="9.6640625" style="25" customWidth="1"/>
    <col min="3850" max="3850" width="9.109375" style="25"/>
    <col min="3851" max="3851" width="14" style="25" bestFit="1" customWidth="1"/>
    <col min="3852" max="4092" width="9.109375" style="25"/>
    <col min="4093" max="4093" width="3.6640625" style="25" customWidth="1"/>
    <col min="4094" max="4094" width="11.5546875" style="25" customWidth="1"/>
    <col min="4095" max="4095" width="2.6640625" style="25" customWidth="1"/>
    <col min="4096" max="4098" width="9.109375" style="25"/>
    <col min="4099" max="4099" width="5.5546875" style="25" customWidth="1"/>
    <col min="4100" max="4101" width="0" style="25" hidden="1" customWidth="1"/>
    <col min="4102" max="4102" width="11.33203125" style="25" customWidth="1"/>
    <col min="4103" max="4103" width="3.6640625" style="25" customWidth="1"/>
    <col min="4104" max="4104" width="19.6640625" style="25" customWidth="1"/>
    <col min="4105" max="4105" width="9.6640625" style="25" customWidth="1"/>
    <col min="4106" max="4106" width="9.109375" style="25"/>
    <col min="4107" max="4107" width="14" style="25" bestFit="1" customWidth="1"/>
    <col min="4108" max="4348" width="9.109375" style="25"/>
    <col min="4349" max="4349" width="3.6640625" style="25" customWidth="1"/>
    <col min="4350" max="4350" width="11.5546875" style="25" customWidth="1"/>
    <col min="4351" max="4351" width="2.6640625" style="25" customWidth="1"/>
    <col min="4352" max="4354" width="9.109375" style="25"/>
    <col min="4355" max="4355" width="5.5546875" style="25" customWidth="1"/>
    <col min="4356" max="4357" width="0" style="25" hidden="1" customWidth="1"/>
    <col min="4358" max="4358" width="11.33203125" style="25" customWidth="1"/>
    <col min="4359" max="4359" width="3.6640625" style="25" customWidth="1"/>
    <col min="4360" max="4360" width="19.6640625" style="25" customWidth="1"/>
    <col min="4361" max="4361" width="9.6640625" style="25" customWidth="1"/>
    <col min="4362" max="4362" width="9.109375" style="25"/>
    <col min="4363" max="4363" width="14" style="25" bestFit="1" customWidth="1"/>
    <col min="4364" max="4604" width="9.109375" style="25"/>
    <col min="4605" max="4605" width="3.6640625" style="25" customWidth="1"/>
    <col min="4606" max="4606" width="11.5546875" style="25" customWidth="1"/>
    <col min="4607" max="4607" width="2.6640625" style="25" customWidth="1"/>
    <col min="4608" max="4610" width="9.109375" style="25"/>
    <col min="4611" max="4611" width="5.5546875" style="25" customWidth="1"/>
    <col min="4612" max="4613" width="0" style="25" hidden="1" customWidth="1"/>
    <col min="4614" max="4614" width="11.33203125" style="25" customWidth="1"/>
    <col min="4615" max="4615" width="3.6640625" style="25" customWidth="1"/>
    <col min="4616" max="4616" width="19.6640625" style="25" customWidth="1"/>
    <col min="4617" max="4617" width="9.6640625" style="25" customWidth="1"/>
    <col min="4618" max="4618" width="9.109375" style="25"/>
    <col min="4619" max="4619" width="14" style="25" bestFit="1" customWidth="1"/>
    <col min="4620" max="4860" width="9.109375" style="25"/>
    <col min="4861" max="4861" width="3.6640625" style="25" customWidth="1"/>
    <col min="4862" max="4862" width="11.5546875" style="25" customWidth="1"/>
    <col min="4863" max="4863" width="2.6640625" style="25" customWidth="1"/>
    <col min="4864" max="4866" width="9.109375" style="25"/>
    <col min="4867" max="4867" width="5.5546875" style="25" customWidth="1"/>
    <col min="4868" max="4869" width="0" style="25" hidden="1" customWidth="1"/>
    <col min="4870" max="4870" width="11.33203125" style="25" customWidth="1"/>
    <col min="4871" max="4871" width="3.6640625" style="25" customWidth="1"/>
    <col min="4872" max="4872" width="19.6640625" style="25" customWidth="1"/>
    <col min="4873" max="4873" width="9.6640625" style="25" customWidth="1"/>
    <col min="4874" max="4874" width="9.109375" style="25"/>
    <col min="4875" max="4875" width="14" style="25" bestFit="1" customWidth="1"/>
    <col min="4876" max="5116" width="9.109375" style="25"/>
    <col min="5117" max="5117" width="3.6640625" style="25" customWidth="1"/>
    <col min="5118" max="5118" width="11.5546875" style="25" customWidth="1"/>
    <col min="5119" max="5119" width="2.6640625" style="25" customWidth="1"/>
    <col min="5120" max="5122" width="9.109375" style="25"/>
    <col min="5123" max="5123" width="5.5546875" style="25" customWidth="1"/>
    <col min="5124" max="5125" width="0" style="25" hidden="1" customWidth="1"/>
    <col min="5126" max="5126" width="11.33203125" style="25" customWidth="1"/>
    <col min="5127" max="5127" width="3.6640625" style="25" customWidth="1"/>
    <col min="5128" max="5128" width="19.6640625" style="25" customWidth="1"/>
    <col min="5129" max="5129" width="9.6640625" style="25" customWidth="1"/>
    <col min="5130" max="5130" width="9.109375" style="25"/>
    <col min="5131" max="5131" width="14" style="25" bestFit="1" customWidth="1"/>
    <col min="5132" max="5372" width="9.109375" style="25"/>
    <col min="5373" max="5373" width="3.6640625" style="25" customWidth="1"/>
    <col min="5374" max="5374" width="11.5546875" style="25" customWidth="1"/>
    <col min="5375" max="5375" width="2.6640625" style="25" customWidth="1"/>
    <col min="5376" max="5378" width="9.109375" style="25"/>
    <col min="5379" max="5379" width="5.5546875" style="25" customWidth="1"/>
    <col min="5380" max="5381" width="0" style="25" hidden="1" customWidth="1"/>
    <col min="5382" max="5382" width="11.33203125" style="25" customWidth="1"/>
    <col min="5383" max="5383" width="3.6640625" style="25" customWidth="1"/>
    <col min="5384" max="5384" width="19.6640625" style="25" customWidth="1"/>
    <col min="5385" max="5385" width="9.6640625" style="25" customWidth="1"/>
    <col min="5386" max="5386" width="9.109375" style="25"/>
    <col min="5387" max="5387" width="14" style="25" bestFit="1" customWidth="1"/>
    <col min="5388" max="5628" width="9.109375" style="25"/>
    <col min="5629" max="5629" width="3.6640625" style="25" customWidth="1"/>
    <col min="5630" max="5630" width="11.5546875" style="25" customWidth="1"/>
    <col min="5631" max="5631" width="2.6640625" style="25" customWidth="1"/>
    <col min="5632" max="5634" width="9.109375" style="25"/>
    <col min="5635" max="5635" width="5.5546875" style="25" customWidth="1"/>
    <col min="5636" max="5637" width="0" style="25" hidden="1" customWidth="1"/>
    <col min="5638" max="5638" width="11.33203125" style="25" customWidth="1"/>
    <col min="5639" max="5639" width="3.6640625" style="25" customWidth="1"/>
    <col min="5640" max="5640" width="19.6640625" style="25" customWidth="1"/>
    <col min="5641" max="5641" width="9.6640625" style="25" customWidth="1"/>
    <col min="5642" max="5642" width="9.109375" style="25"/>
    <col min="5643" max="5643" width="14" style="25" bestFit="1" customWidth="1"/>
    <col min="5644" max="5884" width="9.109375" style="25"/>
    <col min="5885" max="5885" width="3.6640625" style="25" customWidth="1"/>
    <col min="5886" max="5886" width="11.5546875" style="25" customWidth="1"/>
    <col min="5887" max="5887" width="2.6640625" style="25" customWidth="1"/>
    <col min="5888" max="5890" width="9.109375" style="25"/>
    <col min="5891" max="5891" width="5.5546875" style="25" customWidth="1"/>
    <col min="5892" max="5893" width="0" style="25" hidden="1" customWidth="1"/>
    <col min="5894" max="5894" width="11.33203125" style="25" customWidth="1"/>
    <col min="5895" max="5895" width="3.6640625" style="25" customWidth="1"/>
    <col min="5896" max="5896" width="19.6640625" style="25" customWidth="1"/>
    <col min="5897" max="5897" width="9.6640625" style="25" customWidth="1"/>
    <col min="5898" max="5898" width="9.109375" style="25"/>
    <col min="5899" max="5899" width="14" style="25" bestFit="1" customWidth="1"/>
    <col min="5900" max="6140" width="9.109375" style="25"/>
    <col min="6141" max="6141" width="3.6640625" style="25" customWidth="1"/>
    <col min="6142" max="6142" width="11.5546875" style="25" customWidth="1"/>
    <col min="6143" max="6143" width="2.6640625" style="25" customWidth="1"/>
    <col min="6144" max="6146" width="9.109375" style="25"/>
    <col min="6147" max="6147" width="5.5546875" style="25" customWidth="1"/>
    <col min="6148" max="6149" width="0" style="25" hidden="1" customWidth="1"/>
    <col min="6150" max="6150" width="11.33203125" style="25" customWidth="1"/>
    <col min="6151" max="6151" width="3.6640625" style="25" customWidth="1"/>
    <col min="6152" max="6152" width="19.6640625" style="25" customWidth="1"/>
    <col min="6153" max="6153" width="9.6640625" style="25" customWidth="1"/>
    <col min="6154" max="6154" width="9.109375" style="25"/>
    <col min="6155" max="6155" width="14" style="25" bestFit="1" customWidth="1"/>
    <col min="6156" max="6396" width="9.109375" style="25"/>
    <col min="6397" max="6397" width="3.6640625" style="25" customWidth="1"/>
    <col min="6398" max="6398" width="11.5546875" style="25" customWidth="1"/>
    <col min="6399" max="6399" width="2.6640625" style="25" customWidth="1"/>
    <col min="6400" max="6402" width="9.109375" style="25"/>
    <col min="6403" max="6403" width="5.5546875" style="25" customWidth="1"/>
    <col min="6404" max="6405" width="0" style="25" hidden="1" customWidth="1"/>
    <col min="6406" max="6406" width="11.33203125" style="25" customWidth="1"/>
    <col min="6407" max="6407" width="3.6640625" style="25" customWidth="1"/>
    <col min="6408" max="6408" width="19.6640625" style="25" customWidth="1"/>
    <col min="6409" max="6409" width="9.6640625" style="25" customWidth="1"/>
    <col min="6410" max="6410" width="9.109375" style="25"/>
    <col min="6411" max="6411" width="14" style="25" bestFit="1" customWidth="1"/>
    <col min="6412" max="6652" width="9.109375" style="25"/>
    <col min="6653" max="6653" width="3.6640625" style="25" customWidth="1"/>
    <col min="6654" max="6654" width="11.5546875" style="25" customWidth="1"/>
    <col min="6655" max="6655" width="2.6640625" style="25" customWidth="1"/>
    <col min="6656" max="6658" width="9.109375" style="25"/>
    <col min="6659" max="6659" width="5.5546875" style="25" customWidth="1"/>
    <col min="6660" max="6661" width="0" style="25" hidden="1" customWidth="1"/>
    <col min="6662" max="6662" width="11.33203125" style="25" customWidth="1"/>
    <col min="6663" max="6663" width="3.6640625" style="25" customWidth="1"/>
    <col min="6664" max="6664" width="19.6640625" style="25" customWidth="1"/>
    <col min="6665" max="6665" width="9.6640625" style="25" customWidth="1"/>
    <col min="6666" max="6666" width="9.109375" style="25"/>
    <col min="6667" max="6667" width="14" style="25" bestFit="1" customWidth="1"/>
    <col min="6668" max="6908" width="9.109375" style="25"/>
    <col min="6909" max="6909" width="3.6640625" style="25" customWidth="1"/>
    <col min="6910" max="6910" width="11.5546875" style="25" customWidth="1"/>
    <col min="6911" max="6911" width="2.6640625" style="25" customWidth="1"/>
    <col min="6912" max="6914" width="9.109375" style="25"/>
    <col min="6915" max="6915" width="5.5546875" style="25" customWidth="1"/>
    <col min="6916" max="6917" width="0" style="25" hidden="1" customWidth="1"/>
    <col min="6918" max="6918" width="11.33203125" style="25" customWidth="1"/>
    <col min="6919" max="6919" width="3.6640625" style="25" customWidth="1"/>
    <col min="6920" max="6920" width="19.6640625" style="25" customWidth="1"/>
    <col min="6921" max="6921" width="9.6640625" style="25" customWidth="1"/>
    <col min="6922" max="6922" width="9.109375" style="25"/>
    <col min="6923" max="6923" width="14" style="25" bestFit="1" customWidth="1"/>
    <col min="6924" max="7164" width="9.109375" style="25"/>
    <col min="7165" max="7165" width="3.6640625" style="25" customWidth="1"/>
    <col min="7166" max="7166" width="11.5546875" style="25" customWidth="1"/>
    <col min="7167" max="7167" width="2.6640625" style="25" customWidth="1"/>
    <col min="7168" max="7170" width="9.109375" style="25"/>
    <col min="7171" max="7171" width="5.5546875" style="25" customWidth="1"/>
    <col min="7172" max="7173" width="0" style="25" hidden="1" customWidth="1"/>
    <col min="7174" max="7174" width="11.33203125" style="25" customWidth="1"/>
    <col min="7175" max="7175" width="3.6640625" style="25" customWidth="1"/>
    <col min="7176" max="7176" width="19.6640625" style="25" customWidth="1"/>
    <col min="7177" max="7177" width="9.6640625" style="25" customWidth="1"/>
    <col min="7178" max="7178" width="9.109375" style="25"/>
    <col min="7179" max="7179" width="14" style="25" bestFit="1" customWidth="1"/>
    <col min="7180" max="7420" width="9.109375" style="25"/>
    <col min="7421" max="7421" width="3.6640625" style="25" customWidth="1"/>
    <col min="7422" max="7422" width="11.5546875" style="25" customWidth="1"/>
    <col min="7423" max="7423" width="2.6640625" style="25" customWidth="1"/>
    <col min="7424" max="7426" width="9.109375" style="25"/>
    <col min="7427" max="7427" width="5.5546875" style="25" customWidth="1"/>
    <col min="7428" max="7429" width="0" style="25" hidden="1" customWidth="1"/>
    <col min="7430" max="7430" width="11.33203125" style="25" customWidth="1"/>
    <col min="7431" max="7431" width="3.6640625" style="25" customWidth="1"/>
    <col min="7432" max="7432" width="19.6640625" style="25" customWidth="1"/>
    <col min="7433" max="7433" width="9.6640625" style="25" customWidth="1"/>
    <col min="7434" max="7434" width="9.109375" style="25"/>
    <col min="7435" max="7435" width="14" style="25" bestFit="1" customWidth="1"/>
    <col min="7436" max="7676" width="9.109375" style="25"/>
    <col min="7677" max="7677" width="3.6640625" style="25" customWidth="1"/>
    <col min="7678" max="7678" width="11.5546875" style="25" customWidth="1"/>
    <col min="7679" max="7679" width="2.6640625" style="25" customWidth="1"/>
    <col min="7680" max="7682" width="9.109375" style="25"/>
    <col min="7683" max="7683" width="5.5546875" style="25" customWidth="1"/>
    <col min="7684" max="7685" width="0" style="25" hidden="1" customWidth="1"/>
    <col min="7686" max="7686" width="11.33203125" style="25" customWidth="1"/>
    <col min="7687" max="7687" width="3.6640625" style="25" customWidth="1"/>
    <col min="7688" max="7688" width="19.6640625" style="25" customWidth="1"/>
    <col min="7689" max="7689" width="9.6640625" style="25" customWidth="1"/>
    <col min="7690" max="7690" width="9.109375" style="25"/>
    <col min="7691" max="7691" width="14" style="25" bestFit="1" customWidth="1"/>
    <col min="7692" max="7932" width="9.109375" style="25"/>
    <col min="7933" max="7933" width="3.6640625" style="25" customWidth="1"/>
    <col min="7934" max="7934" width="11.5546875" style="25" customWidth="1"/>
    <col min="7935" max="7935" width="2.6640625" style="25" customWidth="1"/>
    <col min="7936" max="7938" width="9.109375" style="25"/>
    <col min="7939" max="7939" width="5.5546875" style="25" customWidth="1"/>
    <col min="7940" max="7941" width="0" style="25" hidden="1" customWidth="1"/>
    <col min="7942" max="7942" width="11.33203125" style="25" customWidth="1"/>
    <col min="7943" max="7943" width="3.6640625" style="25" customWidth="1"/>
    <col min="7944" max="7944" width="19.6640625" style="25" customWidth="1"/>
    <col min="7945" max="7945" width="9.6640625" style="25" customWidth="1"/>
    <col min="7946" max="7946" width="9.109375" style="25"/>
    <col min="7947" max="7947" width="14" style="25" bestFit="1" customWidth="1"/>
    <col min="7948" max="8188" width="9.109375" style="25"/>
    <col min="8189" max="8189" width="3.6640625" style="25" customWidth="1"/>
    <col min="8190" max="8190" width="11.5546875" style="25" customWidth="1"/>
    <col min="8191" max="8191" width="2.6640625" style="25" customWidth="1"/>
    <col min="8192" max="8194" width="9.109375" style="25"/>
    <col min="8195" max="8195" width="5.5546875" style="25" customWidth="1"/>
    <col min="8196" max="8197" width="0" style="25" hidden="1" customWidth="1"/>
    <col min="8198" max="8198" width="11.33203125" style="25" customWidth="1"/>
    <col min="8199" max="8199" width="3.6640625" style="25" customWidth="1"/>
    <col min="8200" max="8200" width="19.6640625" style="25" customWidth="1"/>
    <col min="8201" max="8201" width="9.6640625" style="25" customWidth="1"/>
    <col min="8202" max="8202" width="9.109375" style="25"/>
    <col min="8203" max="8203" width="14" style="25" bestFit="1" customWidth="1"/>
    <col min="8204" max="8444" width="9.109375" style="25"/>
    <col min="8445" max="8445" width="3.6640625" style="25" customWidth="1"/>
    <col min="8446" max="8446" width="11.5546875" style="25" customWidth="1"/>
    <col min="8447" max="8447" width="2.6640625" style="25" customWidth="1"/>
    <col min="8448" max="8450" width="9.109375" style="25"/>
    <col min="8451" max="8451" width="5.5546875" style="25" customWidth="1"/>
    <col min="8452" max="8453" width="0" style="25" hidden="1" customWidth="1"/>
    <col min="8454" max="8454" width="11.33203125" style="25" customWidth="1"/>
    <col min="8455" max="8455" width="3.6640625" style="25" customWidth="1"/>
    <col min="8456" max="8456" width="19.6640625" style="25" customWidth="1"/>
    <col min="8457" max="8457" width="9.6640625" style="25" customWidth="1"/>
    <col min="8458" max="8458" width="9.109375" style="25"/>
    <col min="8459" max="8459" width="14" style="25" bestFit="1" customWidth="1"/>
    <col min="8460" max="8700" width="9.109375" style="25"/>
    <col min="8701" max="8701" width="3.6640625" style="25" customWidth="1"/>
    <col min="8702" max="8702" width="11.5546875" style="25" customWidth="1"/>
    <col min="8703" max="8703" width="2.6640625" style="25" customWidth="1"/>
    <col min="8704" max="8706" width="9.109375" style="25"/>
    <col min="8707" max="8707" width="5.5546875" style="25" customWidth="1"/>
    <col min="8708" max="8709" width="0" style="25" hidden="1" customWidth="1"/>
    <col min="8710" max="8710" width="11.33203125" style="25" customWidth="1"/>
    <col min="8711" max="8711" width="3.6640625" style="25" customWidth="1"/>
    <col min="8712" max="8712" width="19.6640625" style="25" customWidth="1"/>
    <col min="8713" max="8713" width="9.6640625" style="25" customWidth="1"/>
    <col min="8714" max="8714" width="9.109375" style="25"/>
    <col min="8715" max="8715" width="14" style="25" bestFit="1" customWidth="1"/>
    <col min="8716" max="8956" width="9.109375" style="25"/>
    <col min="8957" max="8957" width="3.6640625" style="25" customWidth="1"/>
    <col min="8958" max="8958" width="11.5546875" style="25" customWidth="1"/>
    <col min="8959" max="8959" width="2.6640625" style="25" customWidth="1"/>
    <col min="8960" max="8962" width="9.109375" style="25"/>
    <col min="8963" max="8963" width="5.5546875" style="25" customWidth="1"/>
    <col min="8964" max="8965" width="0" style="25" hidden="1" customWidth="1"/>
    <col min="8966" max="8966" width="11.33203125" style="25" customWidth="1"/>
    <col min="8967" max="8967" width="3.6640625" style="25" customWidth="1"/>
    <col min="8968" max="8968" width="19.6640625" style="25" customWidth="1"/>
    <col min="8969" max="8969" width="9.6640625" style="25" customWidth="1"/>
    <col min="8970" max="8970" width="9.109375" style="25"/>
    <col min="8971" max="8971" width="14" style="25" bestFit="1" customWidth="1"/>
    <col min="8972" max="9212" width="9.109375" style="25"/>
    <col min="9213" max="9213" width="3.6640625" style="25" customWidth="1"/>
    <col min="9214" max="9214" width="11.5546875" style="25" customWidth="1"/>
    <col min="9215" max="9215" width="2.6640625" style="25" customWidth="1"/>
    <col min="9216" max="9218" width="9.109375" style="25"/>
    <col min="9219" max="9219" width="5.5546875" style="25" customWidth="1"/>
    <col min="9220" max="9221" width="0" style="25" hidden="1" customWidth="1"/>
    <col min="9222" max="9222" width="11.33203125" style="25" customWidth="1"/>
    <col min="9223" max="9223" width="3.6640625" style="25" customWidth="1"/>
    <col min="9224" max="9224" width="19.6640625" style="25" customWidth="1"/>
    <col min="9225" max="9225" width="9.6640625" style="25" customWidth="1"/>
    <col min="9226" max="9226" width="9.109375" style="25"/>
    <col min="9227" max="9227" width="14" style="25" bestFit="1" customWidth="1"/>
    <col min="9228" max="9468" width="9.109375" style="25"/>
    <col min="9469" max="9469" width="3.6640625" style="25" customWidth="1"/>
    <col min="9470" max="9470" width="11.5546875" style="25" customWidth="1"/>
    <col min="9471" max="9471" width="2.6640625" style="25" customWidth="1"/>
    <col min="9472" max="9474" width="9.109375" style="25"/>
    <col min="9475" max="9475" width="5.5546875" style="25" customWidth="1"/>
    <col min="9476" max="9477" width="0" style="25" hidden="1" customWidth="1"/>
    <col min="9478" max="9478" width="11.33203125" style="25" customWidth="1"/>
    <col min="9479" max="9479" width="3.6640625" style="25" customWidth="1"/>
    <col min="9480" max="9480" width="19.6640625" style="25" customWidth="1"/>
    <col min="9481" max="9481" width="9.6640625" style="25" customWidth="1"/>
    <col min="9482" max="9482" width="9.109375" style="25"/>
    <col min="9483" max="9483" width="14" style="25" bestFit="1" customWidth="1"/>
    <col min="9484" max="9724" width="9.109375" style="25"/>
    <col min="9725" max="9725" width="3.6640625" style="25" customWidth="1"/>
    <col min="9726" max="9726" width="11.5546875" style="25" customWidth="1"/>
    <col min="9727" max="9727" width="2.6640625" style="25" customWidth="1"/>
    <col min="9728" max="9730" width="9.109375" style="25"/>
    <col min="9731" max="9731" width="5.5546875" style="25" customWidth="1"/>
    <col min="9732" max="9733" width="0" style="25" hidden="1" customWidth="1"/>
    <col min="9734" max="9734" width="11.33203125" style="25" customWidth="1"/>
    <col min="9735" max="9735" width="3.6640625" style="25" customWidth="1"/>
    <col min="9736" max="9736" width="19.6640625" style="25" customWidth="1"/>
    <col min="9737" max="9737" width="9.6640625" style="25" customWidth="1"/>
    <col min="9738" max="9738" width="9.109375" style="25"/>
    <col min="9739" max="9739" width="14" style="25" bestFit="1" customWidth="1"/>
    <col min="9740" max="9980" width="9.109375" style="25"/>
    <col min="9981" max="9981" width="3.6640625" style="25" customWidth="1"/>
    <col min="9982" max="9982" width="11.5546875" style="25" customWidth="1"/>
    <col min="9983" max="9983" width="2.6640625" style="25" customWidth="1"/>
    <col min="9984" max="9986" width="9.109375" style="25"/>
    <col min="9987" max="9987" width="5.5546875" style="25" customWidth="1"/>
    <col min="9988" max="9989" width="0" style="25" hidden="1" customWidth="1"/>
    <col min="9990" max="9990" width="11.33203125" style="25" customWidth="1"/>
    <col min="9991" max="9991" width="3.6640625" style="25" customWidth="1"/>
    <col min="9992" max="9992" width="19.6640625" style="25" customWidth="1"/>
    <col min="9993" max="9993" width="9.6640625" style="25" customWidth="1"/>
    <col min="9994" max="9994" width="9.109375" style="25"/>
    <col min="9995" max="9995" width="14" style="25" bestFit="1" customWidth="1"/>
    <col min="9996" max="10236" width="9.109375" style="25"/>
    <col min="10237" max="10237" width="3.6640625" style="25" customWidth="1"/>
    <col min="10238" max="10238" width="11.5546875" style="25" customWidth="1"/>
    <col min="10239" max="10239" width="2.6640625" style="25" customWidth="1"/>
    <col min="10240" max="10242" width="9.109375" style="25"/>
    <col min="10243" max="10243" width="5.5546875" style="25" customWidth="1"/>
    <col min="10244" max="10245" width="0" style="25" hidden="1" customWidth="1"/>
    <col min="10246" max="10246" width="11.33203125" style="25" customWidth="1"/>
    <col min="10247" max="10247" width="3.6640625" style="25" customWidth="1"/>
    <col min="10248" max="10248" width="19.6640625" style="25" customWidth="1"/>
    <col min="10249" max="10249" width="9.6640625" style="25" customWidth="1"/>
    <col min="10250" max="10250" width="9.109375" style="25"/>
    <col min="10251" max="10251" width="14" style="25" bestFit="1" customWidth="1"/>
    <col min="10252" max="10492" width="9.109375" style="25"/>
    <col min="10493" max="10493" width="3.6640625" style="25" customWidth="1"/>
    <col min="10494" max="10494" width="11.5546875" style="25" customWidth="1"/>
    <col min="10495" max="10495" width="2.6640625" style="25" customWidth="1"/>
    <col min="10496" max="10498" width="9.109375" style="25"/>
    <col min="10499" max="10499" width="5.5546875" style="25" customWidth="1"/>
    <col min="10500" max="10501" width="0" style="25" hidden="1" customWidth="1"/>
    <col min="10502" max="10502" width="11.33203125" style="25" customWidth="1"/>
    <col min="10503" max="10503" width="3.6640625" style="25" customWidth="1"/>
    <col min="10504" max="10504" width="19.6640625" style="25" customWidth="1"/>
    <col min="10505" max="10505" width="9.6640625" style="25" customWidth="1"/>
    <col min="10506" max="10506" width="9.109375" style="25"/>
    <col min="10507" max="10507" width="14" style="25" bestFit="1" customWidth="1"/>
    <col min="10508" max="10748" width="9.109375" style="25"/>
    <col min="10749" max="10749" width="3.6640625" style="25" customWidth="1"/>
    <col min="10750" max="10750" width="11.5546875" style="25" customWidth="1"/>
    <col min="10751" max="10751" width="2.6640625" style="25" customWidth="1"/>
    <col min="10752" max="10754" width="9.109375" style="25"/>
    <col min="10755" max="10755" width="5.5546875" style="25" customWidth="1"/>
    <col min="10756" max="10757" width="0" style="25" hidden="1" customWidth="1"/>
    <col min="10758" max="10758" width="11.33203125" style="25" customWidth="1"/>
    <col min="10759" max="10759" width="3.6640625" style="25" customWidth="1"/>
    <col min="10760" max="10760" width="19.6640625" style="25" customWidth="1"/>
    <col min="10761" max="10761" width="9.6640625" style="25" customWidth="1"/>
    <col min="10762" max="10762" width="9.109375" style="25"/>
    <col min="10763" max="10763" width="14" style="25" bestFit="1" customWidth="1"/>
    <col min="10764" max="11004" width="9.109375" style="25"/>
    <col min="11005" max="11005" width="3.6640625" style="25" customWidth="1"/>
    <col min="11006" max="11006" width="11.5546875" style="25" customWidth="1"/>
    <col min="11007" max="11007" width="2.6640625" style="25" customWidth="1"/>
    <col min="11008" max="11010" width="9.109375" style="25"/>
    <col min="11011" max="11011" width="5.5546875" style="25" customWidth="1"/>
    <col min="11012" max="11013" width="0" style="25" hidden="1" customWidth="1"/>
    <col min="11014" max="11014" width="11.33203125" style="25" customWidth="1"/>
    <col min="11015" max="11015" width="3.6640625" style="25" customWidth="1"/>
    <col min="11016" max="11016" width="19.6640625" style="25" customWidth="1"/>
    <col min="11017" max="11017" width="9.6640625" style="25" customWidth="1"/>
    <col min="11018" max="11018" width="9.109375" style="25"/>
    <col min="11019" max="11019" width="14" style="25" bestFit="1" customWidth="1"/>
    <col min="11020" max="11260" width="9.109375" style="25"/>
    <col min="11261" max="11261" width="3.6640625" style="25" customWidth="1"/>
    <col min="11262" max="11262" width="11.5546875" style="25" customWidth="1"/>
    <col min="11263" max="11263" width="2.6640625" style="25" customWidth="1"/>
    <col min="11264" max="11266" width="9.109375" style="25"/>
    <col min="11267" max="11267" width="5.5546875" style="25" customWidth="1"/>
    <col min="11268" max="11269" width="0" style="25" hidden="1" customWidth="1"/>
    <col min="11270" max="11270" width="11.33203125" style="25" customWidth="1"/>
    <col min="11271" max="11271" width="3.6640625" style="25" customWidth="1"/>
    <col min="11272" max="11272" width="19.6640625" style="25" customWidth="1"/>
    <col min="11273" max="11273" width="9.6640625" style="25" customWidth="1"/>
    <col min="11274" max="11274" width="9.109375" style="25"/>
    <col min="11275" max="11275" width="14" style="25" bestFit="1" customWidth="1"/>
    <col min="11276" max="11516" width="9.109375" style="25"/>
    <col min="11517" max="11517" width="3.6640625" style="25" customWidth="1"/>
    <col min="11518" max="11518" width="11.5546875" style="25" customWidth="1"/>
    <col min="11519" max="11519" width="2.6640625" style="25" customWidth="1"/>
    <col min="11520" max="11522" width="9.109375" style="25"/>
    <col min="11523" max="11523" width="5.5546875" style="25" customWidth="1"/>
    <col min="11524" max="11525" width="0" style="25" hidden="1" customWidth="1"/>
    <col min="11526" max="11526" width="11.33203125" style="25" customWidth="1"/>
    <col min="11527" max="11527" width="3.6640625" style="25" customWidth="1"/>
    <col min="11528" max="11528" width="19.6640625" style="25" customWidth="1"/>
    <col min="11529" max="11529" width="9.6640625" style="25" customWidth="1"/>
    <col min="11530" max="11530" width="9.109375" style="25"/>
    <col min="11531" max="11531" width="14" style="25" bestFit="1" customWidth="1"/>
    <col min="11532" max="11772" width="9.109375" style="25"/>
    <col min="11773" max="11773" width="3.6640625" style="25" customWidth="1"/>
    <col min="11774" max="11774" width="11.5546875" style="25" customWidth="1"/>
    <col min="11775" max="11775" width="2.6640625" style="25" customWidth="1"/>
    <col min="11776" max="11778" width="9.109375" style="25"/>
    <col min="11779" max="11779" width="5.5546875" style="25" customWidth="1"/>
    <col min="11780" max="11781" width="0" style="25" hidden="1" customWidth="1"/>
    <col min="11782" max="11782" width="11.33203125" style="25" customWidth="1"/>
    <col min="11783" max="11783" width="3.6640625" style="25" customWidth="1"/>
    <col min="11784" max="11784" width="19.6640625" style="25" customWidth="1"/>
    <col min="11785" max="11785" width="9.6640625" style="25" customWidth="1"/>
    <col min="11786" max="11786" width="9.109375" style="25"/>
    <col min="11787" max="11787" width="14" style="25" bestFit="1" customWidth="1"/>
    <col min="11788" max="12028" width="9.109375" style="25"/>
    <col min="12029" max="12029" width="3.6640625" style="25" customWidth="1"/>
    <col min="12030" max="12030" width="11.5546875" style="25" customWidth="1"/>
    <col min="12031" max="12031" width="2.6640625" style="25" customWidth="1"/>
    <col min="12032" max="12034" width="9.109375" style="25"/>
    <col min="12035" max="12035" width="5.5546875" style="25" customWidth="1"/>
    <col min="12036" max="12037" width="0" style="25" hidden="1" customWidth="1"/>
    <col min="12038" max="12038" width="11.33203125" style="25" customWidth="1"/>
    <col min="12039" max="12039" width="3.6640625" style="25" customWidth="1"/>
    <col min="12040" max="12040" width="19.6640625" style="25" customWidth="1"/>
    <col min="12041" max="12041" width="9.6640625" style="25" customWidth="1"/>
    <col min="12042" max="12042" width="9.109375" style="25"/>
    <col min="12043" max="12043" width="14" style="25" bestFit="1" customWidth="1"/>
    <col min="12044" max="12284" width="9.109375" style="25"/>
    <col min="12285" max="12285" width="3.6640625" style="25" customWidth="1"/>
    <col min="12286" max="12286" width="11.5546875" style="25" customWidth="1"/>
    <col min="12287" max="12287" width="2.6640625" style="25" customWidth="1"/>
    <col min="12288" max="12290" width="9.109375" style="25"/>
    <col min="12291" max="12291" width="5.5546875" style="25" customWidth="1"/>
    <col min="12292" max="12293" width="0" style="25" hidden="1" customWidth="1"/>
    <col min="12294" max="12294" width="11.33203125" style="25" customWidth="1"/>
    <col min="12295" max="12295" width="3.6640625" style="25" customWidth="1"/>
    <col min="12296" max="12296" width="19.6640625" style="25" customWidth="1"/>
    <col min="12297" max="12297" width="9.6640625" style="25" customWidth="1"/>
    <col min="12298" max="12298" width="9.109375" style="25"/>
    <col min="12299" max="12299" width="14" style="25" bestFit="1" customWidth="1"/>
    <col min="12300" max="12540" width="9.109375" style="25"/>
    <col min="12541" max="12541" width="3.6640625" style="25" customWidth="1"/>
    <col min="12542" max="12542" width="11.5546875" style="25" customWidth="1"/>
    <col min="12543" max="12543" width="2.6640625" style="25" customWidth="1"/>
    <col min="12544" max="12546" width="9.109375" style="25"/>
    <col min="12547" max="12547" width="5.5546875" style="25" customWidth="1"/>
    <col min="12548" max="12549" width="0" style="25" hidden="1" customWidth="1"/>
    <col min="12550" max="12550" width="11.33203125" style="25" customWidth="1"/>
    <col min="12551" max="12551" width="3.6640625" style="25" customWidth="1"/>
    <col min="12552" max="12552" width="19.6640625" style="25" customWidth="1"/>
    <col min="12553" max="12553" width="9.6640625" style="25" customWidth="1"/>
    <col min="12554" max="12554" width="9.109375" style="25"/>
    <col min="12555" max="12555" width="14" style="25" bestFit="1" customWidth="1"/>
    <col min="12556" max="12796" width="9.109375" style="25"/>
    <col min="12797" max="12797" width="3.6640625" style="25" customWidth="1"/>
    <col min="12798" max="12798" width="11.5546875" style="25" customWidth="1"/>
    <col min="12799" max="12799" width="2.6640625" style="25" customWidth="1"/>
    <col min="12800" max="12802" width="9.109375" style="25"/>
    <col min="12803" max="12803" width="5.5546875" style="25" customWidth="1"/>
    <col min="12804" max="12805" width="0" style="25" hidden="1" customWidth="1"/>
    <col min="12806" max="12806" width="11.33203125" style="25" customWidth="1"/>
    <col min="12807" max="12807" width="3.6640625" style="25" customWidth="1"/>
    <col min="12808" max="12808" width="19.6640625" style="25" customWidth="1"/>
    <col min="12809" max="12809" width="9.6640625" style="25" customWidth="1"/>
    <col min="12810" max="12810" width="9.109375" style="25"/>
    <col min="12811" max="12811" width="14" style="25" bestFit="1" customWidth="1"/>
    <col min="12812" max="13052" width="9.109375" style="25"/>
    <col min="13053" max="13053" width="3.6640625" style="25" customWidth="1"/>
    <col min="13054" max="13054" width="11.5546875" style="25" customWidth="1"/>
    <col min="13055" max="13055" width="2.6640625" style="25" customWidth="1"/>
    <col min="13056" max="13058" width="9.109375" style="25"/>
    <col min="13059" max="13059" width="5.5546875" style="25" customWidth="1"/>
    <col min="13060" max="13061" width="0" style="25" hidden="1" customWidth="1"/>
    <col min="13062" max="13062" width="11.33203125" style="25" customWidth="1"/>
    <col min="13063" max="13063" width="3.6640625" style="25" customWidth="1"/>
    <col min="13064" max="13064" width="19.6640625" style="25" customWidth="1"/>
    <col min="13065" max="13065" width="9.6640625" style="25" customWidth="1"/>
    <col min="13066" max="13066" width="9.109375" style="25"/>
    <col min="13067" max="13067" width="14" style="25" bestFit="1" customWidth="1"/>
    <col min="13068" max="13308" width="9.109375" style="25"/>
    <col min="13309" max="13309" width="3.6640625" style="25" customWidth="1"/>
    <col min="13310" max="13310" width="11.5546875" style="25" customWidth="1"/>
    <col min="13311" max="13311" width="2.6640625" style="25" customWidth="1"/>
    <col min="13312" max="13314" width="9.109375" style="25"/>
    <col min="13315" max="13315" width="5.5546875" style="25" customWidth="1"/>
    <col min="13316" max="13317" width="0" style="25" hidden="1" customWidth="1"/>
    <col min="13318" max="13318" width="11.33203125" style="25" customWidth="1"/>
    <col min="13319" max="13319" width="3.6640625" style="25" customWidth="1"/>
    <col min="13320" max="13320" width="19.6640625" style="25" customWidth="1"/>
    <col min="13321" max="13321" width="9.6640625" style="25" customWidth="1"/>
    <col min="13322" max="13322" width="9.109375" style="25"/>
    <col min="13323" max="13323" width="14" style="25" bestFit="1" customWidth="1"/>
    <col min="13324" max="13564" width="9.109375" style="25"/>
    <col min="13565" max="13565" width="3.6640625" style="25" customWidth="1"/>
    <col min="13566" max="13566" width="11.5546875" style="25" customWidth="1"/>
    <col min="13567" max="13567" width="2.6640625" style="25" customWidth="1"/>
    <col min="13568" max="13570" width="9.109375" style="25"/>
    <col min="13571" max="13571" width="5.5546875" style="25" customWidth="1"/>
    <col min="13572" max="13573" width="0" style="25" hidden="1" customWidth="1"/>
    <col min="13574" max="13574" width="11.33203125" style="25" customWidth="1"/>
    <col min="13575" max="13575" width="3.6640625" style="25" customWidth="1"/>
    <col min="13576" max="13576" width="19.6640625" style="25" customWidth="1"/>
    <col min="13577" max="13577" width="9.6640625" style="25" customWidth="1"/>
    <col min="13578" max="13578" width="9.109375" style="25"/>
    <col min="13579" max="13579" width="14" style="25" bestFit="1" customWidth="1"/>
    <col min="13580" max="13820" width="9.109375" style="25"/>
    <col min="13821" max="13821" width="3.6640625" style="25" customWidth="1"/>
    <col min="13822" max="13822" width="11.5546875" style="25" customWidth="1"/>
    <col min="13823" max="13823" width="2.6640625" style="25" customWidth="1"/>
    <col min="13824" max="13826" width="9.109375" style="25"/>
    <col min="13827" max="13827" width="5.5546875" style="25" customWidth="1"/>
    <col min="13828" max="13829" width="0" style="25" hidden="1" customWidth="1"/>
    <col min="13830" max="13830" width="11.33203125" style="25" customWidth="1"/>
    <col min="13831" max="13831" width="3.6640625" style="25" customWidth="1"/>
    <col min="13832" max="13832" width="19.6640625" style="25" customWidth="1"/>
    <col min="13833" max="13833" width="9.6640625" style="25" customWidth="1"/>
    <col min="13834" max="13834" width="9.109375" style="25"/>
    <col min="13835" max="13835" width="14" style="25" bestFit="1" customWidth="1"/>
    <col min="13836" max="14076" width="9.109375" style="25"/>
    <col min="14077" max="14077" width="3.6640625" style="25" customWidth="1"/>
    <col min="14078" max="14078" width="11.5546875" style="25" customWidth="1"/>
    <col min="14079" max="14079" width="2.6640625" style="25" customWidth="1"/>
    <col min="14080" max="14082" width="9.109375" style="25"/>
    <col min="14083" max="14083" width="5.5546875" style="25" customWidth="1"/>
    <col min="14084" max="14085" width="0" style="25" hidden="1" customWidth="1"/>
    <col min="14086" max="14086" width="11.33203125" style="25" customWidth="1"/>
    <col min="14087" max="14087" width="3.6640625" style="25" customWidth="1"/>
    <col min="14088" max="14088" width="19.6640625" style="25" customWidth="1"/>
    <col min="14089" max="14089" width="9.6640625" style="25" customWidth="1"/>
    <col min="14090" max="14090" width="9.109375" style="25"/>
    <col min="14091" max="14091" width="14" style="25" bestFit="1" customWidth="1"/>
    <col min="14092" max="14332" width="9.109375" style="25"/>
    <col min="14333" max="14333" width="3.6640625" style="25" customWidth="1"/>
    <col min="14334" max="14334" width="11.5546875" style="25" customWidth="1"/>
    <col min="14335" max="14335" width="2.6640625" style="25" customWidth="1"/>
    <col min="14336" max="14338" width="9.109375" style="25"/>
    <col min="14339" max="14339" width="5.5546875" style="25" customWidth="1"/>
    <col min="14340" max="14341" width="0" style="25" hidden="1" customWidth="1"/>
    <col min="14342" max="14342" width="11.33203125" style="25" customWidth="1"/>
    <col min="14343" max="14343" width="3.6640625" style="25" customWidth="1"/>
    <col min="14344" max="14344" width="19.6640625" style="25" customWidth="1"/>
    <col min="14345" max="14345" width="9.6640625" style="25" customWidth="1"/>
    <col min="14346" max="14346" width="9.109375" style="25"/>
    <col min="14347" max="14347" width="14" style="25" bestFit="1" customWidth="1"/>
    <col min="14348" max="14588" width="9.109375" style="25"/>
    <col min="14589" max="14589" width="3.6640625" style="25" customWidth="1"/>
    <col min="14590" max="14590" width="11.5546875" style="25" customWidth="1"/>
    <col min="14591" max="14591" width="2.6640625" style="25" customWidth="1"/>
    <col min="14592" max="14594" width="9.109375" style="25"/>
    <col min="14595" max="14595" width="5.5546875" style="25" customWidth="1"/>
    <col min="14596" max="14597" width="0" style="25" hidden="1" customWidth="1"/>
    <col min="14598" max="14598" width="11.33203125" style="25" customWidth="1"/>
    <col min="14599" max="14599" width="3.6640625" style="25" customWidth="1"/>
    <col min="14600" max="14600" width="19.6640625" style="25" customWidth="1"/>
    <col min="14601" max="14601" width="9.6640625" style="25" customWidth="1"/>
    <col min="14602" max="14602" width="9.109375" style="25"/>
    <col min="14603" max="14603" width="14" style="25" bestFit="1" customWidth="1"/>
    <col min="14604" max="14844" width="9.109375" style="25"/>
    <col min="14845" max="14845" width="3.6640625" style="25" customWidth="1"/>
    <col min="14846" max="14846" width="11.5546875" style="25" customWidth="1"/>
    <col min="14847" max="14847" width="2.6640625" style="25" customWidth="1"/>
    <col min="14848" max="14850" width="9.109375" style="25"/>
    <col min="14851" max="14851" width="5.5546875" style="25" customWidth="1"/>
    <col min="14852" max="14853" width="0" style="25" hidden="1" customWidth="1"/>
    <col min="14854" max="14854" width="11.33203125" style="25" customWidth="1"/>
    <col min="14855" max="14855" width="3.6640625" style="25" customWidth="1"/>
    <col min="14856" max="14856" width="19.6640625" style="25" customWidth="1"/>
    <col min="14857" max="14857" width="9.6640625" style="25" customWidth="1"/>
    <col min="14858" max="14858" width="9.109375" style="25"/>
    <col min="14859" max="14859" width="14" style="25" bestFit="1" customWidth="1"/>
    <col min="14860" max="15100" width="9.109375" style="25"/>
    <col min="15101" max="15101" width="3.6640625" style="25" customWidth="1"/>
    <col min="15102" max="15102" width="11.5546875" style="25" customWidth="1"/>
    <col min="15103" max="15103" width="2.6640625" style="25" customWidth="1"/>
    <col min="15104" max="15106" width="9.109375" style="25"/>
    <col min="15107" max="15107" width="5.5546875" style="25" customWidth="1"/>
    <col min="15108" max="15109" width="0" style="25" hidden="1" customWidth="1"/>
    <col min="15110" max="15110" width="11.33203125" style="25" customWidth="1"/>
    <col min="15111" max="15111" width="3.6640625" style="25" customWidth="1"/>
    <col min="15112" max="15112" width="19.6640625" style="25" customWidth="1"/>
    <col min="15113" max="15113" width="9.6640625" style="25" customWidth="1"/>
    <col min="15114" max="15114" width="9.109375" style="25"/>
    <col min="15115" max="15115" width="14" style="25" bestFit="1" customWidth="1"/>
    <col min="15116" max="15356" width="9.109375" style="25"/>
    <col min="15357" max="15357" width="3.6640625" style="25" customWidth="1"/>
    <col min="15358" max="15358" width="11.5546875" style="25" customWidth="1"/>
    <col min="15359" max="15359" width="2.6640625" style="25" customWidth="1"/>
    <col min="15360" max="15362" width="9.109375" style="25"/>
    <col min="15363" max="15363" width="5.5546875" style="25" customWidth="1"/>
    <col min="15364" max="15365" width="0" style="25" hidden="1" customWidth="1"/>
    <col min="15366" max="15366" width="11.33203125" style="25" customWidth="1"/>
    <col min="15367" max="15367" width="3.6640625" style="25" customWidth="1"/>
    <col min="15368" max="15368" width="19.6640625" style="25" customWidth="1"/>
    <col min="15369" max="15369" width="9.6640625" style="25" customWidth="1"/>
    <col min="15370" max="15370" width="9.109375" style="25"/>
    <col min="15371" max="15371" width="14" style="25" bestFit="1" customWidth="1"/>
    <col min="15372" max="15612" width="9.109375" style="25"/>
    <col min="15613" max="15613" width="3.6640625" style="25" customWidth="1"/>
    <col min="15614" max="15614" width="11.5546875" style="25" customWidth="1"/>
    <col min="15615" max="15615" width="2.6640625" style="25" customWidth="1"/>
    <col min="15616" max="15618" width="9.109375" style="25"/>
    <col min="15619" max="15619" width="5.5546875" style="25" customWidth="1"/>
    <col min="15620" max="15621" width="0" style="25" hidden="1" customWidth="1"/>
    <col min="15622" max="15622" width="11.33203125" style="25" customWidth="1"/>
    <col min="15623" max="15623" width="3.6640625" style="25" customWidth="1"/>
    <col min="15624" max="15624" width="19.6640625" style="25" customWidth="1"/>
    <col min="15625" max="15625" width="9.6640625" style="25" customWidth="1"/>
    <col min="15626" max="15626" width="9.109375" style="25"/>
    <col min="15627" max="15627" width="14" style="25" bestFit="1" customWidth="1"/>
    <col min="15628" max="15868" width="9.109375" style="25"/>
    <col min="15869" max="15869" width="3.6640625" style="25" customWidth="1"/>
    <col min="15870" max="15870" width="11.5546875" style="25" customWidth="1"/>
    <col min="15871" max="15871" width="2.6640625" style="25" customWidth="1"/>
    <col min="15872" max="15874" width="9.109375" style="25"/>
    <col min="15875" max="15875" width="5.5546875" style="25" customWidth="1"/>
    <col min="15876" max="15877" width="0" style="25" hidden="1" customWidth="1"/>
    <col min="15878" max="15878" width="11.33203125" style="25" customWidth="1"/>
    <col min="15879" max="15879" width="3.6640625" style="25" customWidth="1"/>
    <col min="15880" max="15880" width="19.6640625" style="25" customWidth="1"/>
    <col min="15881" max="15881" width="9.6640625" style="25" customWidth="1"/>
    <col min="15882" max="15882" width="9.109375" style="25"/>
    <col min="15883" max="15883" width="14" style="25" bestFit="1" customWidth="1"/>
    <col min="15884" max="16124" width="9.109375" style="25"/>
    <col min="16125" max="16125" width="3.6640625" style="25" customWidth="1"/>
    <col min="16126" max="16126" width="11.5546875" style="25" customWidth="1"/>
    <col min="16127" max="16127" width="2.6640625" style="25" customWidth="1"/>
    <col min="16128" max="16130" width="9.109375" style="25"/>
    <col min="16131" max="16131" width="5.5546875" style="25" customWidth="1"/>
    <col min="16132" max="16133" width="0" style="25" hidden="1" customWidth="1"/>
    <col min="16134" max="16134" width="11.33203125" style="25" customWidth="1"/>
    <col min="16135" max="16135" width="3.6640625" style="25" customWidth="1"/>
    <col min="16136" max="16136" width="19.6640625" style="25" customWidth="1"/>
    <col min="16137" max="16137" width="9.6640625" style="25" customWidth="1"/>
    <col min="16138" max="16138" width="9.109375" style="25"/>
    <col min="16139" max="16139" width="14" style="25" bestFit="1" customWidth="1"/>
    <col min="16140" max="16380" width="9.109375" style="25"/>
    <col min="16381" max="16384" width="9.109375" style="25" customWidth="1"/>
  </cols>
  <sheetData>
    <row r="1" spans="1:20" ht="13.8" thickBot="1" x14ac:dyDescent="0.3"/>
    <row r="2" spans="1:20" ht="12.75" customHeight="1" thickTop="1" x14ac:dyDescent="0.25">
      <c r="A2" s="155"/>
      <c r="B2" s="192" t="s">
        <v>163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</row>
    <row r="3" spans="1:20" ht="12.75" customHeight="1" x14ac:dyDescent="0.25">
      <c r="A3" s="115"/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7"/>
    </row>
    <row r="4" spans="1:20" ht="12.75" customHeight="1" x14ac:dyDescent="0.25">
      <c r="A4" s="115"/>
      <c r="B4" s="195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7"/>
      <c r="T4" s="92"/>
    </row>
    <row r="5" spans="1:20" ht="12.75" customHeight="1" thickBot="1" x14ac:dyDescent="0.3">
      <c r="A5" s="115"/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0" ht="22.5" customHeight="1" thickTop="1" x14ac:dyDescent="0.25">
      <c r="A6" s="115"/>
      <c r="B6" s="151"/>
      <c r="C6" s="151"/>
      <c r="D6" s="151"/>
      <c r="E6" s="140"/>
      <c r="F6" s="140"/>
      <c r="G6" s="140"/>
      <c r="H6" s="140"/>
      <c r="I6" s="140"/>
      <c r="J6" s="140"/>
      <c r="K6" s="151"/>
      <c r="L6" s="151"/>
      <c r="M6" s="150"/>
    </row>
    <row r="7" spans="1:20" ht="24.9" customHeight="1" x14ac:dyDescent="0.25">
      <c r="A7" s="123"/>
      <c r="B7" s="124" t="s">
        <v>148</v>
      </c>
      <c r="C7" s="124"/>
      <c r="D7" s="201" t="s">
        <v>149</v>
      </c>
      <c r="E7" s="201"/>
      <c r="F7" s="201"/>
      <c r="G7" s="201"/>
      <c r="H7" s="201"/>
      <c r="I7" s="201"/>
      <c r="J7" s="201"/>
      <c r="K7" s="125" t="s">
        <v>150</v>
      </c>
      <c r="L7" s="126"/>
      <c r="M7" s="127"/>
      <c r="T7" s="92"/>
    </row>
    <row r="8" spans="1:20" ht="24.9" customHeight="1" x14ac:dyDescent="0.25">
      <c r="A8" s="123"/>
      <c r="B8" s="124" t="s">
        <v>151</v>
      </c>
      <c r="C8" s="124"/>
      <c r="D8" s="201" t="s">
        <v>152</v>
      </c>
      <c r="E8" s="201"/>
      <c r="F8" s="201"/>
      <c r="G8" s="201"/>
      <c r="H8" s="201"/>
      <c r="I8" s="201"/>
      <c r="J8" s="201"/>
      <c r="K8" s="128" t="s">
        <v>150</v>
      </c>
      <c r="L8" s="129"/>
      <c r="M8" s="127"/>
      <c r="T8" s="92"/>
    </row>
    <row r="9" spans="1:20" ht="24.9" customHeight="1" x14ac:dyDescent="0.25">
      <c r="A9" s="123"/>
      <c r="B9" s="124" t="s">
        <v>153</v>
      </c>
      <c r="C9" s="124"/>
      <c r="D9" s="202" t="s">
        <v>154</v>
      </c>
      <c r="E9" s="202"/>
      <c r="F9" s="202"/>
      <c r="G9" s="202"/>
      <c r="H9" s="202"/>
      <c r="I9" s="202"/>
      <c r="J9" s="202"/>
      <c r="K9" s="190" t="s">
        <v>150</v>
      </c>
      <c r="L9" s="191"/>
      <c r="M9" s="127"/>
      <c r="T9" s="92"/>
    </row>
    <row r="10" spans="1:20" ht="24.9" customHeight="1" x14ac:dyDescent="0.25">
      <c r="A10" s="123"/>
      <c r="B10" s="124" t="s">
        <v>155</v>
      </c>
      <c r="C10" s="124"/>
      <c r="D10" s="201" t="s">
        <v>156</v>
      </c>
      <c r="E10" s="201"/>
      <c r="F10" s="201"/>
      <c r="G10" s="201"/>
      <c r="H10" s="201"/>
      <c r="I10" s="201"/>
      <c r="J10" s="201"/>
      <c r="K10" s="128" t="s">
        <v>150</v>
      </c>
      <c r="L10" s="129"/>
      <c r="M10" s="127"/>
      <c r="T10" s="92"/>
    </row>
    <row r="11" spans="1:20" ht="24.9" customHeight="1" x14ac:dyDescent="0.25">
      <c r="A11" s="123"/>
      <c r="B11" s="124">
        <v>33</v>
      </c>
      <c r="C11" s="124"/>
      <c r="D11" s="201" t="s">
        <v>157</v>
      </c>
      <c r="E11" s="201"/>
      <c r="F11" s="201"/>
      <c r="G11" s="201"/>
      <c r="H11" s="201"/>
      <c r="I11" s="201"/>
      <c r="J11" s="201"/>
      <c r="K11" s="156" t="s">
        <v>150</v>
      </c>
      <c r="L11" s="157"/>
      <c r="M11" s="127"/>
      <c r="T11" s="92"/>
    </row>
    <row r="12" spans="1:20" s="107" customFormat="1" ht="24.9" customHeight="1" x14ac:dyDescent="0.25">
      <c r="A12" s="112"/>
      <c r="B12" s="124"/>
      <c r="C12" s="124"/>
      <c r="D12" s="201" t="s">
        <v>158</v>
      </c>
      <c r="E12" s="201"/>
      <c r="F12" s="201"/>
      <c r="G12" s="201"/>
      <c r="H12" s="201"/>
      <c r="I12" s="201"/>
      <c r="J12" s="201"/>
      <c r="K12" s="141" t="s">
        <v>150</v>
      </c>
      <c r="L12" s="142"/>
      <c r="M12" s="143"/>
      <c r="T12" s="108"/>
    </row>
    <row r="13" spans="1:20" x14ac:dyDescent="0.25">
      <c r="A13" s="123"/>
      <c r="B13" s="111"/>
      <c r="C13" s="111"/>
      <c r="D13" s="152"/>
      <c r="E13" s="116"/>
      <c r="F13" s="116"/>
      <c r="G13" s="116"/>
      <c r="H13" s="116"/>
      <c r="I13" s="116"/>
      <c r="J13" s="153"/>
      <c r="K13" s="130"/>
      <c r="L13" s="131"/>
      <c r="M13" s="127"/>
      <c r="T13" s="92"/>
    </row>
    <row r="14" spans="1:20" s="107" customFormat="1" ht="52.5" customHeight="1" x14ac:dyDescent="0.25">
      <c r="A14" s="112"/>
      <c r="B14" s="113">
        <v>28</v>
      </c>
      <c r="C14" s="113"/>
      <c r="D14" s="207" t="s">
        <v>159</v>
      </c>
      <c r="E14" s="208"/>
      <c r="F14" s="208"/>
      <c r="G14" s="208"/>
      <c r="H14" s="117"/>
      <c r="I14" s="117"/>
      <c r="J14" s="154"/>
      <c r="K14" s="132" t="s">
        <v>150</v>
      </c>
      <c r="L14" s="133"/>
      <c r="M14" s="114"/>
      <c r="T14" s="108"/>
    </row>
    <row r="15" spans="1:20" x14ac:dyDescent="0.25">
      <c r="A15" s="123"/>
      <c r="B15" s="111"/>
      <c r="C15" s="111"/>
      <c r="D15" s="152"/>
      <c r="E15" s="116"/>
      <c r="F15" s="116"/>
      <c r="G15" s="116"/>
      <c r="H15" s="116"/>
      <c r="I15" s="116"/>
      <c r="J15" s="153"/>
      <c r="K15" s="130"/>
      <c r="L15" s="131"/>
      <c r="M15" s="127"/>
    </row>
    <row r="16" spans="1:20" ht="15" customHeight="1" x14ac:dyDescent="0.25">
      <c r="A16" s="123"/>
      <c r="B16" s="134"/>
      <c r="C16" s="134"/>
      <c r="D16" s="209" t="s">
        <v>160</v>
      </c>
      <c r="E16" s="210"/>
      <c r="F16" s="210"/>
      <c r="G16" s="210"/>
      <c r="H16" s="210"/>
      <c r="I16" s="210"/>
      <c r="J16" s="211"/>
      <c r="K16" s="135" t="s">
        <v>150</v>
      </c>
      <c r="L16" s="136"/>
      <c r="M16" s="127"/>
    </row>
    <row r="17" spans="1:13" ht="15" customHeight="1" x14ac:dyDescent="0.25">
      <c r="A17" s="123"/>
      <c r="B17" s="111"/>
      <c r="C17" s="111"/>
      <c r="D17" s="152"/>
      <c r="E17" s="116"/>
      <c r="F17" s="116"/>
      <c r="G17" s="116"/>
      <c r="H17" s="116"/>
      <c r="I17" s="116"/>
      <c r="J17" s="153"/>
      <c r="K17" s="130"/>
      <c r="L17" s="137"/>
      <c r="M17" s="127"/>
    </row>
    <row r="18" spans="1:13" ht="27.9" customHeight="1" thickBot="1" x14ac:dyDescent="0.3">
      <c r="A18" s="123"/>
      <c r="B18" s="111"/>
      <c r="C18" s="111"/>
      <c r="D18" s="203" t="s">
        <v>161</v>
      </c>
      <c r="E18" s="204"/>
      <c r="F18" s="204"/>
      <c r="G18" s="204"/>
      <c r="H18" s="204"/>
      <c r="I18" s="204"/>
      <c r="J18" s="205"/>
      <c r="K18" s="138" t="s">
        <v>150</v>
      </c>
      <c r="L18" s="139"/>
      <c r="M18" s="127"/>
    </row>
    <row r="19" spans="1:13" s="107" customFormat="1" ht="27.9" customHeight="1" thickTop="1" thickBot="1" x14ac:dyDescent="0.3">
      <c r="A19" s="144"/>
      <c r="B19" s="145"/>
      <c r="C19" s="145"/>
      <c r="D19" s="206" t="s">
        <v>162</v>
      </c>
      <c r="E19" s="206"/>
      <c r="F19" s="206"/>
      <c r="G19" s="206"/>
      <c r="H19" s="206"/>
      <c r="I19" s="206"/>
      <c r="J19" s="206"/>
      <c r="K19" s="146" t="s">
        <v>150</v>
      </c>
      <c r="L19" s="147"/>
      <c r="M19" s="148"/>
    </row>
    <row r="20" spans="1:13" ht="14.4" thickTop="1" thickBot="1" x14ac:dyDescent="0.3">
      <c r="A20" s="119"/>
      <c r="B20" s="120"/>
      <c r="C20" s="120"/>
      <c r="D20" s="118"/>
      <c r="E20" s="118"/>
      <c r="F20" s="118"/>
      <c r="G20" s="118"/>
      <c r="H20" s="118"/>
      <c r="I20" s="118"/>
      <c r="J20" s="118"/>
      <c r="K20" s="121"/>
      <c r="L20" s="120"/>
      <c r="M20" s="122"/>
    </row>
    <row r="21" spans="1:13" ht="13.8" thickTop="1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2:13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3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2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2:13" x14ac:dyDescent="0.2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3" x14ac:dyDescent="0.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2:13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2:13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2:13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2:13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2:13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2:13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3:13" x14ac:dyDescent="0.25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</sheetData>
  <mergeCells count="11">
    <mergeCell ref="D12:J12"/>
    <mergeCell ref="D10:J10"/>
    <mergeCell ref="D18:J18"/>
    <mergeCell ref="D19:J19"/>
    <mergeCell ref="D14:G14"/>
    <mergeCell ref="D16:J16"/>
    <mergeCell ref="B2:M5"/>
    <mergeCell ref="D7:J7"/>
    <mergeCell ref="D8:J8"/>
    <mergeCell ref="D9:J9"/>
    <mergeCell ref="D11:J11"/>
  </mergeCells>
  <printOptions horizontalCentered="1"/>
  <pageMargins left="0.59055118110236227" right="0" top="0.74803149606299213" bottom="0.74803149606299213" header="0.31496062992125984" footer="0.31496062992125984"/>
  <pageSetup paperSize="9" firstPageNumber="115" orientation="landscape" useFirstPageNumber="1" r:id="rId1"/>
  <headerFooter scaleWithDoc="0">
    <oddFooter>&amp;LContract
Part C2: Pricing Data
Notice Nr. 152 / 2023&amp;C&amp;P&amp;RC2.2
Bill of Quantities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"/>
  <sheetViews>
    <sheetView view="pageBreakPreview" zoomScaleNormal="100" zoomScaleSheetLayoutView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85" sqref="H85"/>
    </sheetView>
  </sheetViews>
  <sheetFormatPr defaultColWidth="8.88671875" defaultRowHeight="11.4" x14ac:dyDescent="0.25"/>
  <cols>
    <col min="1" max="1" width="8.88671875" style="12"/>
    <col min="2" max="2" width="8.88671875" style="14" customWidth="1"/>
    <col min="3" max="3" width="10.88671875" style="14" customWidth="1"/>
    <col min="4" max="4" width="33.6640625" style="12" customWidth="1"/>
    <col min="5" max="5" width="7" style="18" customWidth="1"/>
    <col min="6" max="6" width="10.44140625" style="18" customWidth="1"/>
    <col min="7" max="7" width="12.109375" style="15" customWidth="1"/>
    <col min="8" max="8" width="15.109375" style="15" customWidth="1"/>
    <col min="9" max="253" width="8.88671875" style="12"/>
    <col min="254" max="254" width="5.6640625" style="12" customWidth="1"/>
    <col min="255" max="255" width="9.33203125" style="12" customWidth="1"/>
    <col min="256" max="256" width="36.33203125" style="12" customWidth="1"/>
    <col min="257" max="257" width="7.6640625" style="12" bestFit="1" customWidth="1"/>
    <col min="258" max="258" width="5.33203125" style="12" customWidth="1"/>
    <col min="259" max="259" width="12.6640625" style="12" customWidth="1"/>
    <col min="260" max="260" width="19.6640625" style="12" customWidth="1"/>
    <col min="261" max="509" width="8.88671875" style="12"/>
    <col min="510" max="510" width="5.6640625" style="12" customWidth="1"/>
    <col min="511" max="511" width="9.33203125" style="12" customWidth="1"/>
    <col min="512" max="512" width="36.33203125" style="12" customWidth="1"/>
    <col min="513" max="513" width="7.6640625" style="12" bestFit="1" customWidth="1"/>
    <col min="514" max="514" width="5.33203125" style="12" customWidth="1"/>
    <col min="515" max="515" width="12.6640625" style="12" customWidth="1"/>
    <col min="516" max="516" width="19.6640625" style="12" customWidth="1"/>
    <col min="517" max="765" width="8.88671875" style="12"/>
    <col min="766" max="766" width="5.6640625" style="12" customWidth="1"/>
    <col min="767" max="767" width="9.33203125" style="12" customWidth="1"/>
    <col min="768" max="768" width="36.33203125" style="12" customWidth="1"/>
    <col min="769" max="769" width="7.6640625" style="12" bestFit="1" customWidth="1"/>
    <col min="770" max="770" width="5.33203125" style="12" customWidth="1"/>
    <col min="771" max="771" width="12.6640625" style="12" customWidth="1"/>
    <col min="772" max="772" width="19.6640625" style="12" customWidth="1"/>
    <col min="773" max="1021" width="8.88671875" style="12"/>
    <col min="1022" max="1022" width="5.6640625" style="12" customWidth="1"/>
    <col min="1023" max="1023" width="9.33203125" style="12" customWidth="1"/>
    <col min="1024" max="1024" width="36.33203125" style="12" customWidth="1"/>
    <col min="1025" max="1025" width="7.6640625" style="12" bestFit="1" customWidth="1"/>
    <col min="1026" max="1026" width="5.33203125" style="12" customWidth="1"/>
    <col min="1027" max="1027" width="12.6640625" style="12" customWidth="1"/>
    <col min="1028" max="1028" width="19.6640625" style="12" customWidth="1"/>
    <col min="1029" max="1277" width="8.88671875" style="12"/>
    <col min="1278" max="1278" width="5.6640625" style="12" customWidth="1"/>
    <col min="1279" max="1279" width="9.33203125" style="12" customWidth="1"/>
    <col min="1280" max="1280" width="36.33203125" style="12" customWidth="1"/>
    <col min="1281" max="1281" width="7.6640625" style="12" bestFit="1" customWidth="1"/>
    <col min="1282" max="1282" width="5.33203125" style="12" customWidth="1"/>
    <col min="1283" max="1283" width="12.6640625" style="12" customWidth="1"/>
    <col min="1284" max="1284" width="19.6640625" style="12" customWidth="1"/>
    <col min="1285" max="1533" width="8.88671875" style="12"/>
    <col min="1534" max="1534" width="5.6640625" style="12" customWidth="1"/>
    <col min="1535" max="1535" width="9.33203125" style="12" customWidth="1"/>
    <col min="1536" max="1536" width="36.33203125" style="12" customWidth="1"/>
    <col min="1537" max="1537" width="7.6640625" style="12" bestFit="1" customWidth="1"/>
    <col min="1538" max="1538" width="5.33203125" style="12" customWidth="1"/>
    <col min="1539" max="1539" width="12.6640625" style="12" customWidth="1"/>
    <col min="1540" max="1540" width="19.6640625" style="12" customWidth="1"/>
    <col min="1541" max="1789" width="8.88671875" style="12"/>
    <col min="1790" max="1790" width="5.6640625" style="12" customWidth="1"/>
    <col min="1791" max="1791" width="9.33203125" style="12" customWidth="1"/>
    <col min="1792" max="1792" width="36.33203125" style="12" customWidth="1"/>
    <col min="1793" max="1793" width="7.6640625" style="12" bestFit="1" customWidth="1"/>
    <col min="1794" max="1794" width="5.33203125" style="12" customWidth="1"/>
    <col min="1795" max="1795" width="12.6640625" style="12" customWidth="1"/>
    <col min="1796" max="1796" width="19.6640625" style="12" customWidth="1"/>
    <col min="1797" max="2045" width="8.88671875" style="12"/>
    <col min="2046" max="2046" width="5.6640625" style="12" customWidth="1"/>
    <col min="2047" max="2047" width="9.33203125" style="12" customWidth="1"/>
    <col min="2048" max="2048" width="36.33203125" style="12" customWidth="1"/>
    <col min="2049" max="2049" width="7.6640625" style="12" bestFit="1" customWidth="1"/>
    <col min="2050" max="2050" width="5.33203125" style="12" customWidth="1"/>
    <col min="2051" max="2051" width="12.6640625" style="12" customWidth="1"/>
    <col min="2052" max="2052" width="19.6640625" style="12" customWidth="1"/>
    <col min="2053" max="2301" width="8.88671875" style="12"/>
    <col min="2302" max="2302" width="5.6640625" style="12" customWidth="1"/>
    <col min="2303" max="2303" width="9.33203125" style="12" customWidth="1"/>
    <col min="2304" max="2304" width="36.33203125" style="12" customWidth="1"/>
    <col min="2305" max="2305" width="7.6640625" style="12" bestFit="1" customWidth="1"/>
    <col min="2306" max="2306" width="5.33203125" style="12" customWidth="1"/>
    <col min="2307" max="2307" width="12.6640625" style="12" customWidth="1"/>
    <col min="2308" max="2308" width="19.6640625" style="12" customWidth="1"/>
    <col min="2309" max="2557" width="8.88671875" style="12"/>
    <col min="2558" max="2558" width="5.6640625" style="12" customWidth="1"/>
    <col min="2559" max="2559" width="9.33203125" style="12" customWidth="1"/>
    <col min="2560" max="2560" width="36.33203125" style="12" customWidth="1"/>
    <col min="2561" max="2561" width="7.6640625" style="12" bestFit="1" customWidth="1"/>
    <col min="2562" max="2562" width="5.33203125" style="12" customWidth="1"/>
    <col min="2563" max="2563" width="12.6640625" style="12" customWidth="1"/>
    <col min="2564" max="2564" width="19.6640625" style="12" customWidth="1"/>
    <col min="2565" max="2813" width="8.88671875" style="12"/>
    <col min="2814" max="2814" width="5.6640625" style="12" customWidth="1"/>
    <col min="2815" max="2815" width="9.33203125" style="12" customWidth="1"/>
    <col min="2816" max="2816" width="36.33203125" style="12" customWidth="1"/>
    <col min="2817" max="2817" width="7.6640625" style="12" bestFit="1" customWidth="1"/>
    <col min="2818" max="2818" width="5.33203125" style="12" customWidth="1"/>
    <col min="2819" max="2819" width="12.6640625" style="12" customWidth="1"/>
    <col min="2820" max="2820" width="19.6640625" style="12" customWidth="1"/>
    <col min="2821" max="3069" width="8.88671875" style="12"/>
    <col min="3070" max="3070" width="5.6640625" style="12" customWidth="1"/>
    <col min="3071" max="3071" width="9.33203125" style="12" customWidth="1"/>
    <col min="3072" max="3072" width="36.33203125" style="12" customWidth="1"/>
    <col min="3073" max="3073" width="7.6640625" style="12" bestFit="1" customWidth="1"/>
    <col min="3074" max="3074" width="5.33203125" style="12" customWidth="1"/>
    <col min="3075" max="3075" width="12.6640625" style="12" customWidth="1"/>
    <col min="3076" max="3076" width="19.6640625" style="12" customWidth="1"/>
    <col min="3077" max="3325" width="8.88671875" style="12"/>
    <col min="3326" max="3326" width="5.6640625" style="12" customWidth="1"/>
    <col min="3327" max="3327" width="9.33203125" style="12" customWidth="1"/>
    <col min="3328" max="3328" width="36.33203125" style="12" customWidth="1"/>
    <col min="3329" max="3329" width="7.6640625" style="12" bestFit="1" customWidth="1"/>
    <col min="3330" max="3330" width="5.33203125" style="12" customWidth="1"/>
    <col min="3331" max="3331" width="12.6640625" style="12" customWidth="1"/>
    <col min="3332" max="3332" width="19.6640625" style="12" customWidth="1"/>
    <col min="3333" max="3581" width="8.88671875" style="12"/>
    <col min="3582" max="3582" width="5.6640625" style="12" customWidth="1"/>
    <col min="3583" max="3583" width="9.33203125" style="12" customWidth="1"/>
    <col min="3584" max="3584" width="36.33203125" style="12" customWidth="1"/>
    <col min="3585" max="3585" width="7.6640625" style="12" bestFit="1" customWidth="1"/>
    <col min="3586" max="3586" width="5.33203125" style="12" customWidth="1"/>
    <col min="3587" max="3587" width="12.6640625" style="12" customWidth="1"/>
    <col min="3588" max="3588" width="19.6640625" style="12" customWidth="1"/>
    <col min="3589" max="3837" width="8.88671875" style="12"/>
    <col min="3838" max="3838" width="5.6640625" style="12" customWidth="1"/>
    <col min="3839" max="3839" width="9.33203125" style="12" customWidth="1"/>
    <col min="3840" max="3840" width="36.33203125" style="12" customWidth="1"/>
    <col min="3841" max="3841" width="7.6640625" style="12" bestFit="1" customWidth="1"/>
    <col min="3842" max="3842" width="5.33203125" style="12" customWidth="1"/>
    <col min="3843" max="3843" width="12.6640625" style="12" customWidth="1"/>
    <col min="3844" max="3844" width="19.6640625" style="12" customWidth="1"/>
    <col min="3845" max="4093" width="8.88671875" style="12"/>
    <col min="4094" max="4094" width="5.6640625" style="12" customWidth="1"/>
    <col min="4095" max="4095" width="9.33203125" style="12" customWidth="1"/>
    <col min="4096" max="4096" width="36.33203125" style="12" customWidth="1"/>
    <col min="4097" max="4097" width="7.6640625" style="12" bestFit="1" customWidth="1"/>
    <col min="4098" max="4098" width="5.33203125" style="12" customWidth="1"/>
    <col min="4099" max="4099" width="12.6640625" style="12" customWidth="1"/>
    <col min="4100" max="4100" width="19.6640625" style="12" customWidth="1"/>
    <col min="4101" max="4349" width="8.88671875" style="12"/>
    <col min="4350" max="4350" width="5.6640625" style="12" customWidth="1"/>
    <col min="4351" max="4351" width="9.33203125" style="12" customWidth="1"/>
    <col min="4352" max="4352" width="36.33203125" style="12" customWidth="1"/>
    <col min="4353" max="4353" width="7.6640625" style="12" bestFit="1" customWidth="1"/>
    <col min="4354" max="4354" width="5.33203125" style="12" customWidth="1"/>
    <col min="4355" max="4355" width="12.6640625" style="12" customWidth="1"/>
    <col min="4356" max="4356" width="19.6640625" style="12" customWidth="1"/>
    <col min="4357" max="4605" width="8.88671875" style="12"/>
    <col min="4606" max="4606" width="5.6640625" style="12" customWidth="1"/>
    <col min="4607" max="4607" width="9.33203125" style="12" customWidth="1"/>
    <col min="4608" max="4608" width="36.33203125" style="12" customWidth="1"/>
    <col min="4609" max="4609" width="7.6640625" style="12" bestFit="1" customWidth="1"/>
    <col min="4610" max="4610" width="5.33203125" style="12" customWidth="1"/>
    <col min="4611" max="4611" width="12.6640625" style="12" customWidth="1"/>
    <col min="4612" max="4612" width="19.6640625" style="12" customWidth="1"/>
    <col min="4613" max="4861" width="8.88671875" style="12"/>
    <col min="4862" max="4862" width="5.6640625" style="12" customWidth="1"/>
    <col min="4863" max="4863" width="9.33203125" style="12" customWidth="1"/>
    <col min="4864" max="4864" width="36.33203125" style="12" customWidth="1"/>
    <col min="4865" max="4865" width="7.6640625" style="12" bestFit="1" customWidth="1"/>
    <col min="4866" max="4866" width="5.33203125" style="12" customWidth="1"/>
    <col min="4867" max="4867" width="12.6640625" style="12" customWidth="1"/>
    <col min="4868" max="4868" width="19.6640625" style="12" customWidth="1"/>
    <col min="4869" max="5117" width="8.88671875" style="12"/>
    <col min="5118" max="5118" width="5.6640625" style="12" customWidth="1"/>
    <col min="5119" max="5119" width="9.33203125" style="12" customWidth="1"/>
    <col min="5120" max="5120" width="36.33203125" style="12" customWidth="1"/>
    <col min="5121" max="5121" width="7.6640625" style="12" bestFit="1" customWidth="1"/>
    <col min="5122" max="5122" width="5.33203125" style="12" customWidth="1"/>
    <col min="5123" max="5123" width="12.6640625" style="12" customWidth="1"/>
    <col min="5124" max="5124" width="19.6640625" style="12" customWidth="1"/>
    <col min="5125" max="5373" width="8.88671875" style="12"/>
    <col min="5374" max="5374" width="5.6640625" style="12" customWidth="1"/>
    <col min="5375" max="5375" width="9.33203125" style="12" customWidth="1"/>
    <col min="5376" max="5376" width="36.33203125" style="12" customWidth="1"/>
    <col min="5377" max="5377" width="7.6640625" style="12" bestFit="1" customWidth="1"/>
    <col min="5378" max="5378" width="5.33203125" style="12" customWidth="1"/>
    <col min="5379" max="5379" width="12.6640625" style="12" customWidth="1"/>
    <col min="5380" max="5380" width="19.6640625" style="12" customWidth="1"/>
    <col min="5381" max="5629" width="8.88671875" style="12"/>
    <col min="5630" max="5630" width="5.6640625" style="12" customWidth="1"/>
    <col min="5631" max="5631" width="9.33203125" style="12" customWidth="1"/>
    <col min="5632" max="5632" width="36.33203125" style="12" customWidth="1"/>
    <col min="5633" max="5633" width="7.6640625" style="12" bestFit="1" customWidth="1"/>
    <col min="5634" max="5634" width="5.33203125" style="12" customWidth="1"/>
    <col min="5635" max="5635" width="12.6640625" style="12" customWidth="1"/>
    <col min="5636" max="5636" width="19.6640625" style="12" customWidth="1"/>
    <col min="5637" max="5885" width="8.88671875" style="12"/>
    <col min="5886" max="5886" width="5.6640625" style="12" customWidth="1"/>
    <col min="5887" max="5887" width="9.33203125" style="12" customWidth="1"/>
    <col min="5888" max="5888" width="36.33203125" style="12" customWidth="1"/>
    <col min="5889" max="5889" width="7.6640625" style="12" bestFit="1" customWidth="1"/>
    <col min="5890" max="5890" width="5.33203125" style="12" customWidth="1"/>
    <col min="5891" max="5891" width="12.6640625" style="12" customWidth="1"/>
    <col min="5892" max="5892" width="19.6640625" style="12" customWidth="1"/>
    <col min="5893" max="6141" width="8.88671875" style="12"/>
    <col min="6142" max="6142" width="5.6640625" style="12" customWidth="1"/>
    <col min="6143" max="6143" width="9.33203125" style="12" customWidth="1"/>
    <col min="6144" max="6144" width="36.33203125" style="12" customWidth="1"/>
    <col min="6145" max="6145" width="7.6640625" style="12" bestFit="1" customWidth="1"/>
    <col min="6146" max="6146" width="5.33203125" style="12" customWidth="1"/>
    <col min="6147" max="6147" width="12.6640625" style="12" customWidth="1"/>
    <col min="6148" max="6148" width="19.6640625" style="12" customWidth="1"/>
    <col min="6149" max="6397" width="8.88671875" style="12"/>
    <col min="6398" max="6398" width="5.6640625" style="12" customWidth="1"/>
    <col min="6399" max="6399" width="9.33203125" style="12" customWidth="1"/>
    <col min="6400" max="6400" width="36.33203125" style="12" customWidth="1"/>
    <col min="6401" max="6401" width="7.6640625" style="12" bestFit="1" customWidth="1"/>
    <col min="6402" max="6402" width="5.33203125" style="12" customWidth="1"/>
    <col min="6403" max="6403" width="12.6640625" style="12" customWidth="1"/>
    <col min="6404" max="6404" width="19.6640625" style="12" customWidth="1"/>
    <col min="6405" max="6653" width="8.88671875" style="12"/>
    <col min="6654" max="6654" width="5.6640625" style="12" customWidth="1"/>
    <col min="6655" max="6655" width="9.33203125" style="12" customWidth="1"/>
    <col min="6656" max="6656" width="36.33203125" style="12" customWidth="1"/>
    <col min="6657" max="6657" width="7.6640625" style="12" bestFit="1" customWidth="1"/>
    <col min="6658" max="6658" width="5.33203125" style="12" customWidth="1"/>
    <col min="6659" max="6659" width="12.6640625" style="12" customWidth="1"/>
    <col min="6660" max="6660" width="19.6640625" style="12" customWidth="1"/>
    <col min="6661" max="6909" width="8.88671875" style="12"/>
    <col min="6910" max="6910" width="5.6640625" style="12" customWidth="1"/>
    <col min="6911" max="6911" width="9.33203125" style="12" customWidth="1"/>
    <col min="6912" max="6912" width="36.33203125" style="12" customWidth="1"/>
    <col min="6913" max="6913" width="7.6640625" style="12" bestFit="1" customWidth="1"/>
    <col min="6914" max="6914" width="5.33203125" style="12" customWidth="1"/>
    <col min="6915" max="6915" width="12.6640625" style="12" customWidth="1"/>
    <col min="6916" max="6916" width="19.6640625" style="12" customWidth="1"/>
    <col min="6917" max="7165" width="8.88671875" style="12"/>
    <col min="7166" max="7166" width="5.6640625" style="12" customWidth="1"/>
    <col min="7167" max="7167" width="9.33203125" style="12" customWidth="1"/>
    <col min="7168" max="7168" width="36.33203125" style="12" customWidth="1"/>
    <col min="7169" max="7169" width="7.6640625" style="12" bestFit="1" customWidth="1"/>
    <col min="7170" max="7170" width="5.33203125" style="12" customWidth="1"/>
    <col min="7171" max="7171" width="12.6640625" style="12" customWidth="1"/>
    <col min="7172" max="7172" width="19.6640625" style="12" customWidth="1"/>
    <col min="7173" max="7421" width="8.88671875" style="12"/>
    <col min="7422" max="7422" width="5.6640625" style="12" customWidth="1"/>
    <col min="7423" max="7423" width="9.33203125" style="12" customWidth="1"/>
    <col min="7424" max="7424" width="36.33203125" style="12" customWidth="1"/>
    <col min="7425" max="7425" width="7.6640625" style="12" bestFit="1" customWidth="1"/>
    <col min="7426" max="7426" width="5.33203125" style="12" customWidth="1"/>
    <col min="7427" max="7427" width="12.6640625" style="12" customWidth="1"/>
    <col min="7428" max="7428" width="19.6640625" style="12" customWidth="1"/>
    <col min="7429" max="7677" width="8.88671875" style="12"/>
    <col min="7678" max="7678" width="5.6640625" style="12" customWidth="1"/>
    <col min="7679" max="7679" width="9.33203125" style="12" customWidth="1"/>
    <col min="7680" max="7680" width="36.33203125" style="12" customWidth="1"/>
    <col min="7681" max="7681" width="7.6640625" style="12" bestFit="1" customWidth="1"/>
    <col min="7682" max="7682" width="5.33203125" style="12" customWidth="1"/>
    <col min="7683" max="7683" width="12.6640625" style="12" customWidth="1"/>
    <col min="7684" max="7684" width="19.6640625" style="12" customWidth="1"/>
    <col min="7685" max="7933" width="8.88671875" style="12"/>
    <col min="7934" max="7934" width="5.6640625" style="12" customWidth="1"/>
    <col min="7935" max="7935" width="9.33203125" style="12" customWidth="1"/>
    <col min="7936" max="7936" width="36.33203125" style="12" customWidth="1"/>
    <col min="7937" max="7937" width="7.6640625" style="12" bestFit="1" customWidth="1"/>
    <col min="7938" max="7938" width="5.33203125" style="12" customWidth="1"/>
    <col min="7939" max="7939" width="12.6640625" style="12" customWidth="1"/>
    <col min="7940" max="7940" width="19.6640625" style="12" customWidth="1"/>
    <col min="7941" max="8189" width="8.88671875" style="12"/>
    <col min="8190" max="8190" width="5.6640625" style="12" customWidth="1"/>
    <col min="8191" max="8191" width="9.33203125" style="12" customWidth="1"/>
    <col min="8192" max="8192" width="36.33203125" style="12" customWidth="1"/>
    <col min="8193" max="8193" width="7.6640625" style="12" bestFit="1" customWidth="1"/>
    <col min="8194" max="8194" width="5.33203125" style="12" customWidth="1"/>
    <col min="8195" max="8195" width="12.6640625" style="12" customWidth="1"/>
    <col min="8196" max="8196" width="19.6640625" style="12" customWidth="1"/>
    <col min="8197" max="8445" width="8.88671875" style="12"/>
    <col min="8446" max="8446" width="5.6640625" style="12" customWidth="1"/>
    <col min="8447" max="8447" width="9.33203125" style="12" customWidth="1"/>
    <col min="8448" max="8448" width="36.33203125" style="12" customWidth="1"/>
    <col min="8449" max="8449" width="7.6640625" style="12" bestFit="1" customWidth="1"/>
    <col min="8450" max="8450" width="5.33203125" style="12" customWidth="1"/>
    <col min="8451" max="8451" width="12.6640625" style="12" customWidth="1"/>
    <col min="8452" max="8452" width="19.6640625" style="12" customWidth="1"/>
    <col min="8453" max="8701" width="8.88671875" style="12"/>
    <col min="8702" max="8702" width="5.6640625" style="12" customWidth="1"/>
    <col min="8703" max="8703" width="9.33203125" style="12" customWidth="1"/>
    <col min="8704" max="8704" width="36.33203125" style="12" customWidth="1"/>
    <col min="8705" max="8705" width="7.6640625" style="12" bestFit="1" customWidth="1"/>
    <col min="8706" max="8706" width="5.33203125" style="12" customWidth="1"/>
    <col min="8707" max="8707" width="12.6640625" style="12" customWidth="1"/>
    <col min="8708" max="8708" width="19.6640625" style="12" customWidth="1"/>
    <col min="8709" max="8957" width="8.88671875" style="12"/>
    <col min="8958" max="8958" width="5.6640625" style="12" customWidth="1"/>
    <col min="8959" max="8959" width="9.33203125" style="12" customWidth="1"/>
    <col min="8960" max="8960" width="36.33203125" style="12" customWidth="1"/>
    <col min="8961" max="8961" width="7.6640625" style="12" bestFit="1" customWidth="1"/>
    <col min="8962" max="8962" width="5.33203125" style="12" customWidth="1"/>
    <col min="8963" max="8963" width="12.6640625" style="12" customWidth="1"/>
    <col min="8964" max="8964" width="19.6640625" style="12" customWidth="1"/>
    <col min="8965" max="9213" width="8.88671875" style="12"/>
    <col min="9214" max="9214" width="5.6640625" style="12" customWidth="1"/>
    <col min="9215" max="9215" width="9.33203125" style="12" customWidth="1"/>
    <col min="9216" max="9216" width="36.33203125" style="12" customWidth="1"/>
    <col min="9217" max="9217" width="7.6640625" style="12" bestFit="1" customWidth="1"/>
    <col min="9218" max="9218" width="5.33203125" style="12" customWidth="1"/>
    <col min="9219" max="9219" width="12.6640625" style="12" customWidth="1"/>
    <col min="9220" max="9220" width="19.6640625" style="12" customWidth="1"/>
    <col min="9221" max="9469" width="8.88671875" style="12"/>
    <col min="9470" max="9470" width="5.6640625" style="12" customWidth="1"/>
    <col min="9471" max="9471" width="9.33203125" style="12" customWidth="1"/>
    <col min="9472" max="9472" width="36.33203125" style="12" customWidth="1"/>
    <col min="9473" max="9473" width="7.6640625" style="12" bestFit="1" customWidth="1"/>
    <col min="9474" max="9474" width="5.33203125" style="12" customWidth="1"/>
    <col min="9475" max="9475" width="12.6640625" style="12" customWidth="1"/>
    <col min="9476" max="9476" width="19.6640625" style="12" customWidth="1"/>
    <col min="9477" max="9725" width="8.88671875" style="12"/>
    <col min="9726" max="9726" width="5.6640625" style="12" customWidth="1"/>
    <col min="9727" max="9727" width="9.33203125" style="12" customWidth="1"/>
    <col min="9728" max="9728" width="36.33203125" style="12" customWidth="1"/>
    <col min="9729" max="9729" width="7.6640625" style="12" bestFit="1" customWidth="1"/>
    <col min="9730" max="9730" width="5.33203125" style="12" customWidth="1"/>
    <col min="9731" max="9731" width="12.6640625" style="12" customWidth="1"/>
    <col min="9732" max="9732" width="19.6640625" style="12" customWidth="1"/>
    <col min="9733" max="9981" width="8.88671875" style="12"/>
    <col min="9982" max="9982" width="5.6640625" style="12" customWidth="1"/>
    <col min="9983" max="9983" width="9.33203125" style="12" customWidth="1"/>
    <col min="9984" max="9984" width="36.33203125" style="12" customWidth="1"/>
    <col min="9985" max="9985" width="7.6640625" style="12" bestFit="1" customWidth="1"/>
    <col min="9986" max="9986" width="5.33203125" style="12" customWidth="1"/>
    <col min="9987" max="9987" width="12.6640625" style="12" customWidth="1"/>
    <col min="9988" max="9988" width="19.6640625" style="12" customWidth="1"/>
    <col min="9989" max="10237" width="8.88671875" style="12"/>
    <col min="10238" max="10238" width="5.6640625" style="12" customWidth="1"/>
    <col min="10239" max="10239" width="9.33203125" style="12" customWidth="1"/>
    <col min="10240" max="10240" width="36.33203125" style="12" customWidth="1"/>
    <col min="10241" max="10241" width="7.6640625" style="12" bestFit="1" customWidth="1"/>
    <col min="10242" max="10242" width="5.33203125" style="12" customWidth="1"/>
    <col min="10243" max="10243" width="12.6640625" style="12" customWidth="1"/>
    <col min="10244" max="10244" width="19.6640625" style="12" customWidth="1"/>
    <col min="10245" max="10493" width="8.88671875" style="12"/>
    <col min="10494" max="10494" width="5.6640625" style="12" customWidth="1"/>
    <col min="10495" max="10495" width="9.33203125" style="12" customWidth="1"/>
    <col min="10496" max="10496" width="36.33203125" style="12" customWidth="1"/>
    <col min="10497" max="10497" width="7.6640625" style="12" bestFit="1" customWidth="1"/>
    <col min="10498" max="10498" width="5.33203125" style="12" customWidth="1"/>
    <col min="10499" max="10499" width="12.6640625" style="12" customWidth="1"/>
    <col min="10500" max="10500" width="19.6640625" style="12" customWidth="1"/>
    <col min="10501" max="10749" width="8.88671875" style="12"/>
    <col min="10750" max="10750" width="5.6640625" style="12" customWidth="1"/>
    <col min="10751" max="10751" width="9.33203125" style="12" customWidth="1"/>
    <col min="10752" max="10752" width="36.33203125" style="12" customWidth="1"/>
    <col min="10753" max="10753" width="7.6640625" style="12" bestFit="1" customWidth="1"/>
    <col min="10754" max="10754" width="5.33203125" style="12" customWidth="1"/>
    <col min="10755" max="10755" width="12.6640625" style="12" customWidth="1"/>
    <col min="10756" max="10756" width="19.6640625" style="12" customWidth="1"/>
    <col min="10757" max="11005" width="8.88671875" style="12"/>
    <col min="11006" max="11006" width="5.6640625" style="12" customWidth="1"/>
    <col min="11007" max="11007" width="9.33203125" style="12" customWidth="1"/>
    <col min="11008" max="11008" width="36.33203125" style="12" customWidth="1"/>
    <col min="11009" max="11009" width="7.6640625" style="12" bestFit="1" customWidth="1"/>
    <col min="11010" max="11010" width="5.33203125" style="12" customWidth="1"/>
    <col min="11011" max="11011" width="12.6640625" style="12" customWidth="1"/>
    <col min="11012" max="11012" width="19.6640625" style="12" customWidth="1"/>
    <col min="11013" max="11261" width="8.88671875" style="12"/>
    <col min="11262" max="11262" width="5.6640625" style="12" customWidth="1"/>
    <col min="11263" max="11263" width="9.33203125" style="12" customWidth="1"/>
    <col min="11264" max="11264" width="36.33203125" style="12" customWidth="1"/>
    <col min="11265" max="11265" width="7.6640625" style="12" bestFit="1" customWidth="1"/>
    <col min="11266" max="11266" width="5.33203125" style="12" customWidth="1"/>
    <col min="11267" max="11267" width="12.6640625" style="12" customWidth="1"/>
    <col min="11268" max="11268" width="19.6640625" style="12" customWidth="1"/>
    <col min="11269" max="11517" width="8.88671875" style="12"/>
    <col min="11518" max="11518" width="5.6640625" style="12" customWidth="1"/>
    <col min="11519" max="11519" width="9.33203125" style="12" customWidth="1"/>
    <col min="11520" max="11520" width="36.33203125" style="12" customWidth="1"/>
    <col min="11521" max="11521" width="7.6640625" style="12" bestFit="1" customWidth="1"/>
    <col min="11522" max="11522" width="5.33203125" style="12" customWidth="1"/>
    <col min="11523" max="11523" width="12.6640625" style="12" customWidth="1"/>
    <col min="11524" max="11524" width="19.6640625" style="12" customWidth="1"/>
    <col min="11525" max="11773" width="8.88671875" style="12"/>
    <col min="11774" max="11774" width="5.6640625" style="12" customWidth="1"/>
    <col min="11775" max="11775" width="9.33203125" style="12" customWidth="1"/>
    <col min="11776" max="11776" width="36.33203125" style="12" customWidth="1"/>
    <col min="11777" max="11777" width="7.6640625" style="12" bestFit="1" customWidth="1"/>
    <col min="11778" max="11778" width="5.33203125" style="12" customWidth="1"/>
    <col min="11779" max="11779" width="12.6640625" style="12" customWidth="1"/>
    <col min="11780" max="11780" width="19.6640625" style="12" customWidth="1"/>
    <col min="11781" max="12029" width="8.88671875" style="12"/>
    <col min="12030" max="12030" width="5.6640625" style="12" customWidth="1"/>
    <col min="12031" max="12031" width="9.33203125" style="12" customWidth="1"/>
    <col min="12032" max="12032" width="36.33203125" style="12" customWidth="1"/>
    <col min="12033" max="12033" width="7.6640625" style="12" bestFit="1" customWidth="1"/>
    <col min="12034" max="12034" width="5.33203125" style="12" customWidth="1"/>
    <col min="12035" max="12035" width="12.6640625" style="12" customWidth="1"/>
    <col min="12036" max="12036" width="19.6640625" style="12" customWidth="1"/>
    <col min="12037" max="12285" width="8.88671875" style="12"/>
    <col min="12286" max="12286" width="5.6640625" style="12" customWidth="1"/>
    <col min="12287" max="12287" width="9.33203125" style="12" customWidth="1"/>
    <col min="12288" max="12288" width="36.33203125" style="12" customWidth="1"/>
    <col min="12289" max="12289" width="7.6640625" style="12" bestFit="1" customWidth="1"/>
    <col min="12290" max="12290" width="5.33203125" style="12" customWidth="1"/>
    <col min="12291" max="12291" width="12.6640625" style="12" customWidth="1"/>
    <col min="12292" max="12292" width="19.6640625" style="12" customWidth="1"/>
    <col min="12293" max="12541" width="8.88671875" style="12"/>
    <col min="12542" max="12542" width="5.6640625" style="12" customWidth="1"/>
    <col min="12543" max="12543" width="9.33203125" style="12" customWidth="1"/>
    <col min="12544" max="12544" width="36.33203125" style="12" customWidth="1"/>
    <col min="12545" max="12545" width="7.6640625" style="12" bestFit="1" customWidth="1"/>
    <col min="12546" max="12546" width="5.33203125" style="12" customWidth="1"/>
    <col min="12547" max="12547" width="12.6640625" style="12" customWidth="1"/>
    <col min="12548" max="12548" width="19.6640625" style="12" customWidth="1"/>
    <col min="12549" max="12797" width="8.88671875" style="12"/>
    <col min="12798" max="12798" width="5.6640625" style="12" customWidth="1"/>
    <col min="12799" max="12799" width="9.33203125" style="12" customWidth="1"/>
    <col min="12800" max="12800" width="36.33203125" style="12" customWidth="1"/>
    <col min="12801" max="12801" width="7.6640625" style="12" bestFit="1" customWidth="1"/>
    <col min="12802" max="12802" width="5.33203125" style="12" customWidth="1"/>
    <col min="12803" max="12803" width="12.6640625" style="12" customWidth="1"/>
    <col min="12804" max="12804" width="19.6640625" style="12" customWidth="1"/>
    <col min="12805" max="13053" width="8.88671875" style="12"/>
    <col min="13054" max="13054" width="5.6640625" style="12" customWidth="1"/>
    <col min="13055" max="13055" width="9.33203125" style="12" customWidth="1"/>
    <col min="13056" max="13056" width="36.33203125" style="12" customWidth="1"/>
    <col min="13057" max="13057" width="7.6640625" style="12" bestFit="1" customWidth="1"/>
    <col min="13058" max="13058" width="5.33203125" style="12" customWidth="1"/>
    <col min="13059" max="13059" width="12.6640625" style="12" customWidth="1"/>
    <col min="13060" max="13060" width="19.6640625" style="12" customWidth="1"/>
    <col min="13061" max="13309" width="8.88671875" style="12"/>
    <col min="13310" max="13310" width="5.6640625" style="12" customWidth="1"/>
    <col min="13311" max="13311" width="9.33203125" style="12" customWidth="1"/>
    <col min="13312" max="13312" width="36.33203125" style="12" customWidth="1"/>
    <col min="13313" max="13313" width="7.6640625" style="12" bestFit="1" customWidth="1"/>
    <col min="13314" max="13314" width="5.33203125" style="12" customWidth="1"/>
    <col min="13315" max="13315" width="12.6640625" style="12" customWidth="1"/>
    <col min="13316" max="13316" width="19.6640625" style="12" customWidth="1"/>
    <col min="13317" max="13565" width="8.88671875" style="12"/>
    <col min="13566" max="13566" width="5.6640625" style="12" customWidth="1"/>
    <col min="13567" max="13567" width="9.33203125" style="12" customWidth="1"/>
    <col min="13568" max="13568" width="36.33203125" style="12" customWidth="1"/>
    <col min="13569" max="13569" width="7.6640625" style="12" bestFit="1" customWidth="1"/>
    <col min="13570" max="13570" width="5.33203125" style="12" customWidth="1"/>
    <col min="13571" max="13571" width="12.6640625" style="12" customWidth="1"/>
    <col min="13572" max="13572" width="19.6640625" style="12" customWidth="1"/>
    <col min="13573" max="13821" width="8.88671875" style="12"/>
    <col min="13822" max="13822" width="5.6640625" style="12" customWidth="1"/>
    <col min="13823" max="13823" width="9.33203125" style="12" customWidth="1"/>
    <col min="13824" max="13824" width="36.33203125" style="12" customWidth="1"/>
    <col min="13825" max="13825" width="7.6640625" style="12" bestFit="1" customWidth="1"/>
    <col min="13826" max="13826" width="5.33203125" style="12" customWidth="1"/>
    <col min="13827" max="13827" width="12.6640625" style="12" customWidth="1"/>
    <col min="13828" max="13828" width="19.6640625" style="12" customWidth="1"/>
    <col min="13829" max="14077" width="8.88671875" style="12"/>
    <col min="14078" max="14078" width="5.6640625" style="12" customWidth="1"/>
    <col min="14079" max="14079" width="9.33203125" style="12" customWidth="1"/>
    <col min="14080" max="14080" width="36.33203125" style="12" customWidth="1"/>
    <col min="14081" max="14081" width="7.6640625" style="12" bestFit="1" customWidth="1"/>
    <col min="14082" max="14082" width="5.33203125" style="12" customWidth="1"/>
    <col min="14083" max="14083" width="12.6640625" style="12" customWidth="1"/>
    <col min="14084" max="14084" width="19.6640625" style="12" customWidth="1"/>
    <col min="14085" max="14333" width="8.88671875" style="12"/>
    <col min="14334" max="14334" width="5.6640625" style="12" customWidth="1"/>
    <col min="14335" max="14335" width="9.33203125" style="12" customWidth="1"/>
    <col min="14336" max="14336" width="36.33203125" style="12" customWidth="1"/>
    <col min="14337" max="14337" width="7.6640625" style="12" bestFit="1" customWidth="1"/>
    <col min="14338" max="14338" width="5.33203125" style="12" customWidth="1"/>
    <col min="14339" max="14339" width="12.6640625" style="12" customWidth="1"/>
    <col min="14340" max="14340" width="19.6640625" style="12" customWidth="1"/>
    <col min="14341" max="14589" width="8.88671875" style="12"/>
    <col min="14590" max="14590" width="5.6640625" style="12" customWidth="1"/>
    <col min="14591" max="14591" width="9.33203125" style="12" customWidth="1"/>
    <col min="14592" max="14592" width="36.33203125" style="12" customWidth="1"/>
    <col min="14593" max="14593" width="7.6640625" style="12" bestFit="1" customWidth="1"/>
    <col min="14594" max="14594" width="5.33203125" style="12" customWidth="1"/>
    <col min="14595" max="14595" width="12.6640625" style="12" customWidth="1"/>
    <col min="14596" max="14596" width="19.6640625" style="12" customWidth="1"/>
    <col min="14597" max="14845" width="8.88671875" style="12"/>
    <col min="14846" max="14846" width="5.6640625" style="12" customWidth="1"/>
    <col min="14847" max="14847" width="9.33203125" style="12" customWidth="1"/>
    <col min="14848" max="14848" width="36.33203125" style="12" customWidth="1"/>
    <col min="14849" max="14849" width="7.6640625" style="12" bestFit="1" customWidth="1"/>
    <col min="14850" max="14850" width="5.33203125" style="12" customWidth="1"/>
    <col min="14851" max="14851" width="12.6640625" style="12" customWidth="1"/>
    <col min="14852" max="14852" width="19.6640625" style="12" customWidth="1"/>
    <col min="14853" max="15101" width="8.88671875" style="12"/>
    <col min="15102" max="15102" width="5.6640625" style="12" customWidth="1"/>
    <col min="15103" max="15103" width="9.33203125" style="12" customWidth="1"/>
    <col min="15104" max="15104" width="36.33203125" style="12" customWidth="1"/>
    <col min="15105" max="15105" width="7.6640625" style="12" bestFit="1" customWidth="1"/>
    <col min="15106" max="15106" width="5.33203125" style="12" customWidth="1"/>
    <col min="15107" max="15107" width="12.6640625" style="12" customWidth="1"/>
    <col min="15108" max="15108" width="19.6640625" style="12" customWidth="1"/>
    <col min="15109" max="15357" width="8.88671875" style="12"/>
    <col min="15358" max="15358" width="5.6640625" style="12" customWidth="1"/>
    <col min="15359" max="15359" width="9.33203125" style="12" customWidth="1"/>
    <col min="15360" max="15360" width="36.33203125" style="12" customWidth="1"/>
    <col min="15361" max="15361" width="7.6640625" style="12" bestFit="1" customWidth="1"/>
    <col min="15362" max="15362" width="5.33203125" style="12" customWidth="1"/>
    <col min="15363" max="15363" width="12.6640625" style="12" customWidth="1"/>
    <col min="15364" max="15364" width="19.6640625" style="12" customWidth="1"/>
    <col min="15365" max="15613" width="8.88671875" style="12"/>
    <col min="15614" max="15614" width="5.6640625" style="12" customWidth="1"/>
    <col min="15615" max="15615" width="9.33203125" style="12" customWidth="1"/>
    <col min="15616" max="15616" width="36.33203125" style="12" customWidth="1"/>
    <col min="15617" max="15617" width="7.6640625" style="12" bestFit="1" customWidth="1"/>
    <col min="15618" max="15618" width="5.33203125" style="12" customWidth="1"/>
    <col min="15619" max="15619" width="12.6640625" style="12" customWidth="1"/>
    <col min="15620" max="15620" width="19.6640625" style="12" customWidth="1"/>
    <col min="15621" max="15869" width="8.88671875" style="12"/>
    <col min="15870" max="15870" width="5.6640625" style="12" customWidth="1"/>
    <col min="15871" max="15871" width="9.33203125" style="12" customWidth="1"/>
    <col min="15872" max="15872" width="36.33203125" style="12" customWidth="1"/>
    <col min="15873" max="15873" width="7.6640625" style="12" bestFit="1" customWidth="1"/>
    <col min="15874" max="15874" width="5.33203125" style="12" customWidth="1"/>
    <col min="15875" max="15875" width="12.6640625" style="12" customWidth="1"/>
    <col min="15876" max="15876" width="19.6640625" style="12" customWidth="1"/>
    <col min="15877" max="16125" width="8.88671875" style="12"/>
    <col min="16126" max="16126" width="5.6640625" style="12" customWidth="1"/>
    <col min="16127" max="16127" width="9.33203125" style="12" customWidth="1"/>
    <col min="16128" max="16128" width="36.33203125" style="12" customWidth="1"/>
    <col min="16129" max="16129" width="7.6640625" style="12" bestFit="1" customWidth="1"/>
    <col min="16130" max="16130" width="5.33203125" style="12" customWidth="1"/>
    <col min="16131" max="16131" width="12.6640625" style="12" customWidth="1"/>
    <col min="16132" max="16132" width="19.6640625" style="12" customWidth="1"/>
    <col min="16133" max="16384" width="8.88671875" style="12"/>
  </cols>
  <sheetData>
    <row r="1" spans="1:8" ht="12.75" customHeight="1" thickTop="1" x14ac:dyDescent="0.25">
      <c r="B1" s="221" t="s">
        <v>0</v>
      </c>
      <c r="C1" s="224" t="s">
        <v>1</v>
      </c>
      <c r="D1" s="224" t="s">
        <v>2</v>
      </c>
      <c r="E1" s="224" t="s">
        <v>3</v>
      </c>
      <c r="F1" s="224" t="s">
        <v>4</v>
      </c>
      <c r="G1" s="2"/>
      <c r="H1" s="3"/>
    </row>
    <row r="2" spans="1:8" ht="12" x14ac:dyDescent="0.25">
      <c r="B2" s="222"/>
      <c r="C2" s="225"/>
      <c r="D2" s="227"/>
      <c r="E2" s="227"/>
      <c r="F2" s="227"/>
      <c r="G2" s="4" t="s">
        <v>5</v>
      </c>
      <c r="H2" s="5" t="s">
        <v>6</v>
      </c>
    </row>
    <row r="3" spans="1:8" ht="12" x14ac:dyDescent="0.25">
      <c r="B3" s="223"/>
      <c r="C3" s="226"/>
      <c r="D3" s="228"/>
      <c r="E3" s="228"/>
      <c r="F3" s="228"/>
      <c r="G3" s="6" t="s">
        <v>7</v>
      </c>
      <c r="H3" s="7" t="s">
        <v>7</v>
      </c>
    </row>
    <row r="4" spans="1:8" x14ac:dyDescent="0.25">
      <c r="B4" s="16"/>
      <c r="C4" s="34"/>
      <c r="D4" s="34"/>
      <c r="E4" s="35"/>
      <c r="F4" s="52"/>
      <c r="G4" s="39"/>
      <c r="H4" s="17"/>
    </row>
    <row r="5" spans="1:8" s="13" customFormat="1" x14ac:dyDescent="0.25">
      <c r="A5" s="13" t="s">
        <v>8</v>
      </c>
      <c r="B5" s="36" t="str">
        <f>IF(E5&lt;&gt;"",$A$5&amp;#REF!,"")</f>
        <v/>
      </c>
      <c r="C5" s="56"/>
      <c r="D5" s="56"/>
      <c r="E5" s="61"/>
      <c r="F5" s="57"/>
      <c r="G5" s="61"/>
      <c r="H5" s="62"/>
    </row>
    <row r="6" spans="1:8" s="13" customFormat="1" ht="22.8" x14ac:dyDescent="0.25">
      <c r="B6" s="36" t="str">
        <f>IF(E6&lt;&gt;"",$A$5&amp;#REF!,"")</f>
        <v/>
      </c>
      <c r="C6" s="34" t="s">
        <v>14</v>
      </c>
      <c r="D6" s="53" t="s">
        <v>15</v>
      </c>
      <c r="E6" s="59"/>
      <c r="F6" s="35"/>
      <c r="G6" s="65"/>
      <c r="H6" s="60"/>
    </row>
    <row r="7" spans="1:8" s="13" customFormat="1" x14ac:dyDescent="0.25">
      <c r="A7" s="96" t="e">
        <f ca="1">IF(#REF!&lt;&gt;"",MAX($A$2:INDIRECT(CONCATENATE("$A$",ROW()-1)))+1,"")</f>
        <v>#REF!</v>
      </c>
      <c r="B7" s="36" t="str">
        <f>IF(E7&lt;&gt;"",$A$5&amp;#REF!,"")</f>
        <v/>
      </c>
      <c r="C7" s="34"/>
      <c r="D7" s="34"/>
      <c r="E7" s="59"/>
      <c r="F7" s="35"/>
      <c r="G7" s="65"/>
      <c r="H7" s="60"/>
    </row>
    <row r="8" spans="1:8" s="13" customFormat="1" ht="12" x14ac:dyDescent="0.25">
      <c r="A8" s="96" t="e">
        <f ca="1">IF(#REF!&lt;&gt;"",MAX($A$2:INDIRECT(CONCATENATE("$A$",ROW()-1)))+1,"")</f>
        <v>#REF!</v>
      </c>
      <c r="B8" s="36" t="str">
        <f>IF(E8&lt;&gt;"",$A$5&amp;#REF!,"")</f>
        <v/>
      </c>
      <c r="C8" s="34"/>
      <c r="D8" s="53" t="s">
        <v>16</v>
      </c>
      <c r="E8" s="59"/>
      <c r="F8" s="35"/>
      <c r="G8" s="65"/>
      <c r="H8" s="60"/>
    </row>
    <row r="9" spans="1:8" s="13" customFormat="1" x14ac:dyDescent="0.25">
      <c r="A9" s="100" t="e">
        <f ca="1">IF(#REF!&lt;&gt;"",MAX($A$2:INDIRECT(CONCATENATE("$A$",ROW()-1)))+1,"")</f>
        <v>#REF!</v>
      </c>
      <c r="B9" s="36" t="str">
        <f>IF(E9&lt;&gt;"",$A$5&amp;#REF!,"")</f>
        <v/>
      </c>
      <c r="C9" s="34"/>
      <c r="D9" s="34"/>
      <c r="E9" s="59"/>
      <c r="F9" s="35"/>
      <c r="G9" s="65"/>
      <c r="H9" s="60"/>
    </row>
    <row r="10" spans="1:8" s="13" customFormat="1" x14ac:dyDescent="0.25">
      <c r="A10" s="96" t="e">
        <f ca="1">IF(#REF!&lt;&gt;"",MAX($A$2:INDIRECT(CONCATENATE("$A$",ROW()-1)))+1,"")</f>
        <v>#REF!</v>
      </c>
      <c r="B10" s="36" t="e">
        <f>IF(E10&lt;&gt;"",$A$5&amp;#REF!,"")</f>
        <v>#REF!</v>
      </c>
      <c r="C10" s="34"/>
      <c r="D10" s="34" t="s">
        <v>17</v>
      </c>
      <c r="E10" s="59" t="s">
        <v>18</v>
      </c>
      <c r="F10" s="35">
        <v>81</v>
      </c>
      <c r="G10" s="65"/>
      <c r="H10" s="17"/>
    </row>
    <row r="11" spans="1:8" s="13" customFormat="1" x14ac:dyDescent="0.25">
      <c r="A11" s="100" t="e">
        <f ca="1">IF(#REF!&lt;&gt;"",MAX($A$2:INDIRECT(CONCATENATE("$A$",ROW()-1)))+1,"")</f>
        <v>#REF!</v>
      </c>
      <c r="B11" s="36" t="str">
        <f>IF(E11&lt;&gt;"",$A$5&amp;#REF!,"")</f>
        <v/>
      </c>
      <c r="C11" s="34"/>
      <c r="D11" s="34"/>
      <c r="E11" s="59"/>
      <c r="F11" s="93"/>
      <c r="G11" s="65"/>
      <c r="H11" s="60"/>
    </row>
    <row r="12" spans="1:8" s="13" customFormat="1" x14ac:dyDescent="0.25">
      <c r="A12" s="96"/>
      <c r="B12" s="36" t="e">
        <f>IF(E12&lt;&gt;"",$A$5&amp;#REF!,"")</f>
        <v>#REF!</v>
      </c>
      <c r="C12" s="34"/>
      <c r="D12" s="34" t="s">
        <v>19</v>
      </c>
      <c r="E12" s="59" t="s">
        <v>18</v>
      </c>
      <c r="F12" s="35">
        <v>162</v>
      </c>
      <c r="G12" s="65"/>
      <c r="H12" s="17"/>
    </row>
    <row r="13" spans="1:8" s="13" customFormat="1" x14ac:dyDescent="0.25">
      <c r="A13" s="96"/>
      <c r="B13" s="36" t="str">
        <f>IF(E13&lt;&gt;"",$A$5&amp;#REF!,"")</f>
        <v/>
      </c>
      <c r="C13" s="34"/>
      <c r="D13" s="34"/>
      <c r="E13" s="59"/>
      <c r="F13" s="93"/>
      <c r="G13" s="65"/>
      <c r="H13" s="60"/>
    </row>
    <row r="14" spans="1:8" s="13" customFormat="1" x14ac:dyDescent="0.25">
      <c r="A14" s="96" t="e">
        <f ca="1">IF(#REF!&lt;&gt;"",MAX($A$2:INDIRECT(CONCATENATE("$A$",ROW()-1)))+1,"")</f>
        <v>#REF!</v>
      </c>
      <c r="B14" s="36" t="e">
        <f>IF(E14&lt;&gt;"",$A$5&amp;#REF!,"")</f>
        <v>#REF!</v>
      </c>
      <c r="C14" s="34"/>
      <c r="D14" s="34" t="s">
        <v>20</v>
      </c>
      <c r="E14" s="59" t="s">
        <v>18</v>
      </c>
      <c r="F14" s="35">
        <f>162*2</f>
        <v>324</v>
      </c>
      <c r="G14" s="65"/>
      <c r="H14" s="17"/>
    </row>
    <row r="15" spans="1:8" s="13" customFormat="1" x14ac:dyDescent="0.25">
      <c r="A15" s="96" t="e">
        <f ca="1">IF(#REF!&lt;&gt;"",MAX($A$2:INDIRECT(CONCATENATE("$A$",ROW()-1)))+1,"")</f>
        <v>#REF!</v>
      </c>
      <c r="B15" s="36" t="str">
        <f>IF(E15&lt;&gt;"",$A$5&amp;#REF!,"")</f>
        <v/>
      </c>
      <c r="C15" s="34"/>
      <c r="D15" s="34"/>
      <c r="E15" s="59"/>
      <c r="F15" s="35"/>
      <c r="G15" s="65"/>
      <c r="H15" s="60"/>
    </row>
    <row r="16" spans="1:8" s="13" customFormat="1" x14ac:dyDescent="0.25">
      <c r="A16" s="96" t="e">
        <f ca="1">IF(#REF!&lt;&gt;"",MAX($A$2:INDIRECT(CONCATENATE("$A$",ROW()-1)))+1,"")</f>
        <v>#REF!</v>
      </c>
      <c r="B16" s="36" t="e">
        <f>IF(E16&lt;&gt;"",$A$5&amp;#REF!,"")</f>
        <v>#REF!</v>
      </c>
      <c r="C16" s="34"/>
      <c r="D16" s="34" t="s">
        <v>21</v>
      </c>
      <c r="E16" s="59" t="s">
        <v>18</v>
      </c>
      <c r="F16" s="35">
        <v>81</v>
      </c>
      <c r="G16" s="65"/>
      <c r="H16" s="17"/>
    </row>
    <row r="17" spans="1:8" s="13" customFormat="1" x14ac:dyDescent="0.25">
      <c r="A17" s="96" t="e">
        <f ca="1">IF(#REF!&lt;&gt;"",MAX($A$2:INDIRECT(CONCATENATE("$A$",ROW()-1)))+1,"")</f>
        <v>#REF!</v>
      </c>
      <c r="B17" s="36" t="str">
        <f>IF(E17&lt;&gt;"",$A$5&amp;#REF!,"")</f>
        <v/>
      </c>
      <c r="C17" s="34"/>
      <c r="D17" s="34"/>
      <c r="E17" s="59"/>
      <c r="F17" s="35"/>
      <c r="G17" s="65"/>
      <c r="H17" s="60"/>
    </row>
    <row r="18" spans="1:8" s="13" customFormat="1" x14ac:dyDescent="0.25">
      <c r="A18" s="96"/>
      <c r="B18" s="36" t="e">
        <f>IF(E18&lt;&gt;"",$A$5&amp;#REF!,"")</f>
        <v>#REF!</v>
      </c>
      <c r="C18" s="34"/>
      <c r="D18" s="34" t="s">
        <v>22</v>
      </c>
      <c r="E18" s="59" t="s">
        <v>18</v>
      </c>
      <c r="F18" s="35">
        <v>81</v>
      </c>
      <c r="G18" s="65"/>
      <c r="H18" s="17"/>
    </row>
    <row r="19" spans="1:8" s="13" customFormat="1" x14ac:dyDescent="0.25">
      <c r="A19" s="96" t="e">
        <f ca="1">IF(#REF!&lt;&gt;"",MAX($A$2:INDIRECT(CONCATENATE("$A$",ROW()-1)))+1,"")</f>
        <v>#REF!</v>
      </c>
      <c r="B19" s="36" t="str">
        <f>IF(E19&lt;&gt;"",$A$5&amp;#REF!,"")</f>
        <v/>
      </c>
      <c r="C19" s="34"/>
      <c r="D19" s="34"/>
      <c r="E19" s="59"/>
      <c r="F19" s="35"/>
      <c r="G19" s="65"/>
      <c r="H19" s="60"/>
    </row>
    <row r="20" spans="1:8" s="13" customFormat="1" ht="23.4" x14ac:dyDescent="0.25">
      <c r="A20" s="96" t="e">
        <f ca="1">IF(#REF!&lt;&gt;"",MAX($A$2:INDIRECT(CONCATENATE("$A$",ROW()-1)))+1,"")</f>
        <v>#REF!</v>
      </c>
      <c r="B20" s="36" t="str">
        <f>IF(E20&lt;&gt;"",$A$5&amp;#REF!,"")</f>
        <v/>
      </c>
      <c r="C20" s="34"/>
      <c r="D20" s="53" t="s">
        <v>23</v>
      </c>
      <c r="E20" s="59"/>
      <c r="F20" s="35"/>
      <c r="G20" s="65"/>
      <c r="H20" s="60"/>
    </row>
    <row r="21" spans="1:8" s="13" customFormat="1" x14ac:dyDescent="0.25">
      <c r="A21" s="96" t="e">
        <f ca="1">IF(#REF!&lt;&gt;"",MAX($A$2:INDIRECT(CONCATENATE("$A$",ROW()-1)))+1,"")</f>
        <v>#REF!</v>
      </c>
      <c r="B21" s="36" t="str">
        <f>IF(E21&lt;&gt;"",$A$5&amp;#REF!,"")</f>
        <v/>
      </c>
      <c r="C21" s="34"/>
      <c r="D21" s="34"/>
      <c r="E21" s="59"/>
      <c r="F21" s="35"/>
      <c r="G21" s="65"/>
      <c r="H21" s="60"/>
    </row>
    <row r="22" spans="1:8" s="13" customFormat="1" ht="22.8" x14ac:dyDescent="0.25">
      <c r="A22" s="96" t="e">
        <f ca="1">IF(#REF!&lt;&gt;"",MAX($A$2:INDIRECT(CONCATENATE("$A$",ROW()-1)))+1,"")</f>
        <v>#REF!</v>
      </c>
      <c r="B22" s="36" t="e">
        <f>IF(E22&lt;&gt;"",$A$5&amp;#REF!,"")</f>
        <v>#REF!</v>
      </c>
      <c r="C22" s="34"/>
      <c r="D22" s="34" t="s">
        <v>24</v>
      </c>
      <c r="E22" s="59" t="s">
        <v>10</v>
      </c>
      <c r="F22" s="35"/>
      <c r="G22" s="64"/>
      <c r="H22" s="60"/>
    </row>
    <row r="23" spans="1:8" s="13" customFormat="1" x14ac:dyDescent="0.25">
      <c r="A23" s="96" t="e">
        <f ca="1">IF(#REF!&lt;&gt;"",MAX($A$2:INDIRECT(CONCATENATE("$A$",ROW()-1)))+1,"")</f>
        <v>#REF!</v>
      </c>
      <c r="B23" s="36" t="str">
        <f>IF(E23&lt;&gt;"",$A$5&amp;#REF!,"")</f>
        <v/>
      </c>
      <c r="C23" s="34"/>
      <c r="D23" s="34"/>
      <c r="E23" s="59"/>
      <c r="F23" s="35"/>
      <c r="G23" s="65"/>
      <c r="H23" s="60"/>
    </row>
    <row r="24" spans="1:8" s="13" customFormat="1" x14ac:dyDescent="0.25">
      <c r="A24" s="96"/>
      <c r="B24" s="36" t="e">
        <f>IF(E24&lt;&gt;"",$A$5&amp;#REF!,"")</f>
        <v>#REF!</v>
      </c>
      <c r="C24" s="34"/>
      <c r="D24" s="34" t="e">
        <f>CONCATENATE("Percentage adjustment on Item ",B22," for Contractor's overheads and profit (State % and extend as an amount)")</f>
        <v>#REF!</v>
      </c>
      <c r="E24" s="59" t="s">
        <v>11</v>
      </c>
      <c r="F24" s="48">
        <f>H22</f>
        <v>0</v>
      </c>
      <c r="G24" s="63"/>
      <c r="H24" s="17"/>
    </row>
    <row r="25" spans="1:8" s="13" customFormat="1" x14ac:dyDescent="0.25">
      <c r="A25" s="96"/>
      <c r="B25" s="36" t="str">
        <f>IF(E25&lt;&gt;"",$A$5&amp;#REF!,"")</f>
        <v/>
      </c>
      <c r="C25" s="34"/>
      <c r="D25" s="34"/>
      <c r="E25" s="59"/>
      <c r="F25" s="35"/>
      <c r="G25" s="65"/>
      <c r="H25" s="60"/>
    </row>
    <row r="26" spans="1:8" s="13" customFormat="1" ht="12" x14ac:dyDescent="0.25">
      <c r="A26" s="96"/>
      <c r="B26" s="36"/>
      <c r="C26" s="34"/>
      <c r="D26" s="53"/>
      <c r="E26" s="59"/>
      <c r="F26" s="35"/>
      <c r="G26" s="65"/>
      <c r="H26" s="60"/>
    </row>
    <row r="27" spans="1:8" s="13" customFormat="1" x14ac:dyDescent="0.25">
      <c r="A27" s="96"/>
      <c r="B27" s="36"/>
      <c r="C27" s="34"/>
      <c r="D27" s="34"/>
      <c r="E27" s="59"/>
      <c r="F27" s="35"/>
      <c r="G27" s="65"/>
      <c r="H27" s="60"/>
    </row>
    <row r="28" spans="1:8" s="13" customFormat="1" x14ac:dyDescent="0.25">
      <c r="A28" s="96"/>
      <c r="B28" s="36"/>
      <c r="C28" s="34"/>
      <c r="D28" s="34"/>
      <c r="E28" s="59"/>
      <c r="F28" s="35"/>
      <c r="G28" s="64"/>
      <c r="H28" s="60"/>
    </row>
    <row r="29" spans="1:8" s="13" customFormat="1" x14ac:dyDescent="0.25">
      <c r="A29" s="96"/>
      <c r="B29" s="36"/>
      <c r="C29" s="34"/>
      <c r="D29" s="34"/>
      <c r="E29" s="59"/>
      <c r="F29" s="35"/>
      <c r="G29" s="65"/>
      <c r="H29" s="60"/>
    </row>
    <row r="30" spans="1:8" s="13" customFormat="1" x14ac:dyDescent="0.25">
      <c r="A30" s="96"/>
      <c r="B30" s="36"/>
      <c r="C30" s="34"/>
      <c r="D30" s="34"/>
      <c r="E30" s="59"/>
      <c r="F30" s="48"/>
      <c r="G30" s="63"/>
      <c r="H30" s="60"/>
    </row>
    <row r="31" spans="1:8" s="13" customFormat="1" x14ac:dyDescent="0.25">
      <c r="A31" s="96"/>
      <c r="B31" s="36"/>
      <c r="C31" s="34"/>
      <c r="D31" s="34"/>
      <c r="E31" s="35"/>
      <c r="F31" s="48"/>
      <c r="G31" s="58"/>
      <c r="H31" s="17"/>
    </row>
    <row r="32" spans="1:8" s="13" customFormat="1" x14ac:dyDescent="0.25">
      <c r="A32" s="96"/>
      <c r="B32" s="36"/>
      <c r="C32" s="34"/>
      <c r="D32" s="34"/>
      <c r="E32" s="35"/>
      <c r="F32" s="48"/>
      <c r="G32" s="58"/>
      <c r="H32" s="17"/>
    </row>
    <row r="33" spans="1:8" s="13" customFormat="1" ht="12" thickBot="1" x14ac:dyDescent="0.3">
      <c r="A33" s="96"/>
      <c r="B33" s="36"/>
      <c r="C33" s="34"/>
      <c r="D33" s="37"/>
      <c r="E33" s="38"/>
      <c r="F33" s="35"/>
      <c r="G33" s="39"/>
      <c r="H33" s="17"/>
    </row>
    <row r="34" spans="1:8" s="13" customFormat="1" ht="12.6" thickTop="1" thickBot="1" x14ac:dyDescent="0.3">
      <c r="A34" s="96" t="str">
        <f ca="1">IF($E33&lt;&gt;"",MAX($A$2:INDIRECT(CONCATENATE("$A$",ROW()-1)))+1,"")</f>
        <v/>
      </c>
      <c r="B34" s="212" t="s">
        <v>12</v>
      </c>
      <c r="C34" s="213"/>
      <c r="D34" s="213"/>
      <c r="E34" s="213"/>
      <c r="F34" s="213"/>
      <c r="G34" s="214"/>
      <c r="H34" s="189"/>
    </row>
    <row r="35" spans="1:8" s="13" customFormat="1" ht="20.25" customHeight="1" thickTop="1" thickBot="1" x14ac:dyDescent="0.3">
      <c r="A35" s="96" t="e">
        <f ca="1">IF(#REF!&lt;&gt;"",MAX($A$2:INDIRECT(CONCATENATE("$A$",ROW()-1)))+1,"")</f>
        <v>#REF!</v>
      </c>
      <c r="B35" s="212" t="s">
        <v>13</v>
      </c>
      <c r="C35" s="213"/>
      <c r="D35" s="213"/>
      <c r="E35" s="213"/>
      <c r="F35" s="213"/>
      <c r="G35" s="214"/>
      <c r="H35" s="189"/>
    </row>
    <row r="36" spans="1:8" s="13" customFormat="1" ht="20.25" customHeight="1" thickTop="1" x14ac:dyDescent="0.25">
      <c r="A36" s="96" t="e">
        <f ca="1">IF(#REF!&lt;&gt;"",MAX($A$2:INDIRECT(CONCATENATE("$A$",ROW()-1)))+1,"")</f>
        <v>#REF!</v>
      </c>
      <c r="B36" s="160"/>
      <c r="C36" s="161"/>
      <c r="D36" s="162"/>
      <c r="E36" s="185"/>
      <c r="F36" s="164"/>
      <c r="G36" s="186"/>
      <c r="H36" s="187"/>
    </row>
    <row r="37" spans="1:8" s="13" customFormat="1" ht="12" x14ac:dyDescent="0.25">
      <c r="A37" s="96" t="e">
        <f ca="1">IF(#REF!&lt;&gt;"",MAX($A$2:INDIRECT(CONCATENATE("$A$",ROW()-1)))+1,"")</f>
        <v>#REF!</v>
      </c>
      <c r="B37" s="36" t="str">
        <f>IF(E37&lt;&gt;"",$A$5&amp;A58,"")</f>
        <v/>
      </c>
      <c r="C37" s="167"/>
      <c r="D37" s="182" t="s">
        <v>26</v>
      </c>
      <c r="E37" s="169"/>
      <c r="F37" s="159"/>
      <c r="G37" s="180"/>
      <c r="H37" s="172"/>
    </row>
    <row r="38" spans="1:8" s="13" customFormat="1" x14ac:dyDescent="0.25">
      <c r="A38" s="96" t="e">
        <f ca="1">IF(#REF!&lt;&gt;"",MAX($A$2:INDIRECT(CONCATENATE("$A$",ROW()-1)))+1,"")</f>
        <v>#REF!</v>
      </c>
      <c r="B38" s="36" t="str">
        <f>IF(E38&lt;&gt;"",$A$5&amp;#REF!,"")</f>
        <v/>
      </c>
      <c r="C38" s="167"/>
      <c r="D38" s="173"/>
      <c r="E38" s="169"/>
      <c r="F38" s="159"/>
      <c r="G38" s="180"/>
      <c r="H38" s="172"/>
    </row>
    <row r="39" spans="1:8" s="13" customFormat="1" x14ac:dyDescent="0.25">
      <c r="A39" s="96" t="e">
        <f ca="1">IF(#REF!&lt;&gt;"",MAX($A$2:INDIRECT(CONCATENATE("$A$",ROW()-1)))+1,"")</f>
        <v>#REF!</v>
      </c>
      <c r="B39" s="36" t="str">
        <f>IF(E39&lt;&gt;"",$A$5&amp;#REF!,"")</f>
        <v/>
      </c>
      <c r="C39" s="167"/>
      <c r="D39" s="173" t="s">
        <v>27</v>
      </c>
      <c r="E39" s="169"/>
      <c r="F39" s="159"/>
      <c r="G39" s="180"/>
      <c r="H39" s="172"/>
    </row>
    <row r="40" spans="1:8" s="13" customFormat="1" x14ac:dyDescent="0.25">
      <c r="A40" s="96" t="e">
        <f ca="1">IF(#REF!&lt;&gt;"",MAX($A$2:INDIRECT(CONCATENATE("$A$",ROW()-1)))+1,"")</f>
        <v>#REF!</v>
      </c>
      <c r="B40" s="36" t="str">
        <f t="shared" ref="B40:B53" si="0">IF(E40&lt;&gt;"",$A$5&amp;A59,"")</f>
        <v/>
      </c>
      <c r="C40" s="167"/>
      <c r="D40" s="173"/>
      <c r="E40" s="169"/>
      <c r="F40" s="159"/>
      <c r="G40" s="180"/>
      <c r="H40" s="172"/>
    </row>
    <row r="41" spans="1:8" s="13" customFormat="1" x14ac:dyDescent="0.25">
      <c r="A41" s="96" t="e">
        <f ca="1">IF(#REF!&lt;&gt;"",MAX($A$2:INDIRECT(CONCATENATE("$A$",ROW()-1)))+1,"")</f>
        <v>#REF!</v>
      </c>
      <c r="B41" s="36" t="str">
        <f t="shared" si="0"/>
        <v/>
      </c>
      <c r="C41" s="167"/>
      <c r="D41" s="173" t="s">
        <v>28</v>
      </c>
      <c r="E41" s="169"/>
      <c r="F41" s="159"/>
      <c r="G41" s="180"/>
      <c r="H41" s="172"/>
    </row>
    <row r="42" spans="1:8" s="13" customFormat="1" x14ac:dyDescent="0.25">
      <c r="A42" s="96" t="e">
        <f ca="1">IF(#REF!&lt;&gt;"",MAX($A$2:INDIRECT(CONCATENATE("$A$",ROW()-1)))+1,"")</f>
        <v>#REF!</v>
      </c>
      <c r="B42" s="36" t="str">
        <f t="shared" si="0"/>
        <v/>
      </c>
      <c r="C42" s="167"/>
      <c r="D42" s="173"/>
      <c r="E42" s="169"/>
      <c r="F42" s="159"/>
      <c r="G42" s="180"/>
      <c r="H42" s="172"/>
    </row>
    <row r="43" spans="1:8" s="13" customFormat="1" x14ac:dyDescent="0.25">
      <c r="A43" s="96"/>
      <c r="B43" s="36" t="e">
        <f t="shared" ca="1" si="0"/>
        <v>#REF!</v>
      </c>
      <c r="C43" s="167"/>
      <c r="D43" s="173" t="s">
        <v>25</v>
      </c>
      <c r="E43" s="169" t="s">
        <v>18</v>
      </c>
      <c r="F43" s="159">
        <v>45</v>
      </c>
      <c r="G43" s="174"/>
      <c r="H43" s="175"/>
    </row>
    <row r="44" spans="1:8" s="13" customFormat="1" x14ac:dyDescent="0.25">
      <c r="A44" s="96"/>
      <c r="B44" s="36" t="str">
        <f t="shared" si="0"/>
        <v/>
      </c>
      <c r="C44" s="167"/>
      <c r="D44" s="173"/>
      <c r="E44" s="169"/>
      <c r="F44" s="159"/>
      <c r="G44" s="180"/>
      <c r="H44" s="172"/>
    </row>
    <row r="45" spans="1:8" s="13" customFormat="1" ht="12" x14ac:dyDescent="0.25">
      <c r="A45" s="96"/>
      <c r="B45" s="36" t="str">
        <f t="shared" si="0"/>
        <v/>
      </c>
      <c r="C45" s="167"/>
      <c r="D45" s="182" t="s">
        <v>29</v>
      </c>
      <c r="E45" s="169"/>
      <c r="F45" s="159"/>
      <c r="G45" s="180"/>
      <c r="H45" s="172"/>
    </row>
    <row r="46" spans="1:8" s="13" customFormat="1" x14ac:dyDescent="0.25">
      <c r="A46" s="96" t="e">
        <f ca="1">IF(#REF!&lt;&gt;"",MAX($A$2:INDIRECT(CONCATENATE("$A$",ROW()-1)))+1,"")</f>
        <v>#REF!</v>
      </c>
      <c r="B46" s="36" t="str">
        <f t="shared" si="0"/>
        <v/>
      </c>
      <c r="C46" s="167"/>
      <c r="D46" s="173"/>
      <c r="E46" s="169"/>
      <c r="F46" s="159"/>
      <c r="G46" s="180"/>
      <c r="H46" s="172"/>
    </row>
    <row r="47" spans="1:8" s="13" customFormat="1" ht="20.25" customHeight="1" x14ac:dyDescent="0.25">
      <c r="A47" s="96"/>
      <c r="B47" s="36" t="e">
        <f t="shared" ca="1" si="0"/>
        <v>#REF!</v>
      </c>
      <c r="C47" s="167"/>
      <c r="D47" s="173" t="s">
        <v>30</v>
      </c>
      <c r="E47" s="169" t="s">
        <v>18</v>
      </c>
      <c r="F47" s="159">
        <v>45</v>
      </c>
      <c r="G47" s="174"/>
      <c r="H47" s="175"/>
    </row>
    <row r="48" spans="1:8" s="13" customFormat="1" ht="20.25" customHeight="1" x14ac:dyDescent="0.25">
      <c r="A48" s="96"/>
      <c r="B48" s="36" t="str">
        <f t="shared" si="0"/>
        <v/>
      </c>
      <c r="C48" s="167"/>
      <c r="D48" s="173"/>
      <c r="E48" s="169"/>
      <c r="F48" s="159"/>
      <c r="G48" s="180"/>
      <c r="H48" s="172"/>
    </row>
    <row r="49" spans="1:8" s="13" customFormat="1" ht="12" x14ac:dyDescent="0.25">
      <c r="A49" s="96"/>
      <c r="B49" s="36" t="str">
        <f t="shared" si="0"/>
        <v/>
      </c>
      <c r="C49" s="167"/>
      <c r="D49" s="182" t="s">
        <v>31</v>
      </c>
      <c r="E49" s="169"/>
      <c r="F49" s="159"/>
      <c r="G49" s="180"/>
      <c r="H49" s="172"/>
    </row>
    <row r="50" spans="1:8" s="13" customFormat="1" x14ac:dyDescent="0.25">
      <c r="A50" s="96" t="e">
        <f ca="1">IF(#REF!&lt;&gt;"",MAX($A$2:INDIRECT(CONCATENATE("$A$",ROW()-1)))+1,"")</f>
        <v>#REF!</v>
      </c>
      <c r="B50" s="36" t="str">
        <f t="shared" si="0"/>
        <v/>
      </c>
      <c r="C50" s="167"/>
      <c r="D50" s="173"/>
      <c r="E50" s="169"/>
      <c r="F50" s="159"/>
      <c r="G50" s="180"/>
      <c r="H50" s="172"/>
    </row>
    <row r="51" spans="1:8" s="13" customFormat="1" x14ac:dyDescent="0.25">
      <c r="A51" s="96" t="e">
        <f ca="1">IF(#REF!&lt;&gt;"",MAX($A$2:INDIRECT(CONCATENATE("$A$",ROW()-1)))+1,"")</f>
        <v>#REF!</v>
      </c>
      <c r="B51" s="36" t="e">
        <f t="shared" ca="1" si="0"/>
        <v>#REF!</v>
      </c>
      <c r="C51" s="167"/>
      <c r="D51" s="188" t="s">
        <v>32</v>
      </c>
      <c r="E51" s="169" t="s">
        <v>18</v>
      </c>
      <c r="F51" s="159">
        <v>45</v>
      </c>
      <c r="G51" s="174"/>
      <c r="H51" s="175"/>
    </row>
    <row r="52" spans="1:8" s="13" customFormat="1" x14ac:dyDescent="0.25">
      <c r="A52" s="96" t="e">
        <f ca="1">IF(#REF!&lt;&gt;"",MAX($A$2:INDIRECT(CONCATENATE("$A$",ROW()-1)))+1,"")</f>
        <v>#REF!</v>
      </c>
      <c r="B52" s="36" t="str">
        <f t="shared" si="0"/>
        <v/>
      </c>
      <c r="C52" s="167"/>
      <c r="D52" s="173"/>
      <c r="E52" s="169"/>
      <c r="F52" s="159"/>
      <c r="G52" s="180"/>
      <c r="H52" s="172"/>
    </row>
    <row r="53" spans="1:8" s="13" customFormat="1" ht="12" x14ac:dyDescent="0.25">
      <c r="A53" s="96" t="e">
        <f ca="1">IF(#REF!&lt;&gt;"",MAX($A$2:INDIRECT(CONCATENATE("$A$",ROW()-1)))+1,"")</f>
        <v>#REF!</v>
      </c>
      <c r="B53" s="36" t="str">
        <f t="shared" si="0"/>
        <v/>
      </c>
      <c r="C53" s="167"/>
      <c r="D53" s="182" t="s">
        <v>33</v>
      </c>
      <c r="E53" s="169"/>
      <c r="F53" s="159"/>
      <c r="G53" s="180"/>
      <c r="H53" s="172"/>
    </row>
    <row r="54" spans="1:8" s="13" customFormat="1" ht="11.1" customHeight="1" thickBot="1" x14ac:dyDescent="0.3">
      <c r="A54" s="96" t="e">
        <f ca="1">IF(#REF!&lt;&gt;"",MAX($A$2:INDIRECT(CONCATENATE("$A$",ROW()-1)))+1,"")</f>
        <v>#REF!</v>
      </c>
      <c r="B54" s="215" t="s">
        <v>13</v>
      </c>
      <c r="C54" s="216"/>
      <c r="D54" s="216"/>
      <c r="E54" s="216"/>
      <c r="F54" s="216"/>
      <c r="G54" s="217"/>
      <c r="H54" s="158"/>
    </row>
    <row r="55" spans="1:8" s="13" customFormat="1" ht="12" thickTop="1" x14ac:dyDescent="0.25">
      <c r="A55" s="96" t="e">
        <f ca="1">IF(#REF!&lt;&gt;"",MAX($A$2:INDIRECT(CONCATENATE("$A$",ROW()-1)))+1,"")</f>
        <v>#REF!</v>
      </c>
      <c r="B55" s="160"/>
      <c r="C55" s="161"/>
      <c r="D55" s="162"/>
      <c r="E55" s="163"/>
      <c r="F55" s="164"/>
      <c r="G55" s="165"/>
      <c r="H55" s="166"/>
    </row>
    <row r="56" spans="1:8" s="13" customFormat="1" ht="11.1" customHeight="1" x14ac:dyDescent="0.25">
      <c r="A56" s="96" t="e">
        <f ca="1">IF(#REF!&lt;&gt;"",MAX($A$2:INDIRECT(CONCATENATE("$A$",ROW()-1)))+1,"")</f>
        <v>#REF!</v>
      </c>
      <c r="B56" s="36" t="str">
        <f>IF(E56&lt;&gt;"",$A$5&amp;A97,"")</f>
        <v/>
      </c>
      <c r="C56" s="167" t="s">
        <v>34</v>
      </c>
      <c r="D56" s="168" t="s">
        <v>35</v>
      </c>
      <c r="E56" s="169"/>
      <c r="F56" s="170"/>
      <c r="G56" s="171"/>
      <c r="H56" s="172"/>
    </row>
    <row r="57" spans="1:8" s="13" customFormat="1" x14ac:dyDescent="0.25">
      <c r="A57" s="96" t="str">
        <f ca="1">IF($E36&lt;&gt;"",MAX($A$2:INDIRECT(CONCATENATE("$A$",ROW()-1)))+1,"")</f>
        <v/>
      </c>
      <c r="B57" s="36" t="str">
        <f>IF(E57&lt;&gt;"",$A$5&amp;A100,"")</f>
        <v/>
      </c>
      <c r="C57" s="167"/>
      <c r="D57" s="167"/>
      <c r="E57" s="169"/>
      <c r="F57" s="170"/>
      <c r="G57" s="177"/>
      <c r="H57" s="172"/>
    </row>
    <row r="58" spans="1:8" s="13" customFormat="1" ht="11.1" customHeight="1" x14ac:dyDescent="0.25">
      <c r="A58" s="96" t="str">
        <f ca="1">IF($E37&lt;&gt;"",MAX($A$2:INDIRECT(CONCATENATE("$A$",ROW()-1)))+1,"")</f>
        <v/>
      </c>
      <c r="B58" s="101" t="e">
        <f ca="1">IF(E58&lt;&gt;"",$A$5&amp;A101,"")</f>
        <v>#REF!</v>
      </c>
      <c r="C58" s="178" t="s">
        <v>36</v>
      </c>
      <c r="D58" s="178" t="s">
        <v>37</v>
      </c>
      <c r="E58" s="169" t="s">
        <v>9</v>
      </c>
      <c r="F58" s="159">
        <v>1</v>
      </c>
      <c r="G58" s="174"/>
      <c r="H58" s="172"/>
    </row>
    <row r="59" spans="1:8" s="13" customFormat="1" x14ac:dyDescent="0.25">
      <c r="A59" s="96" t="str">
        <f ca="1">IF($E40&lt;&gt;"",MAX($A$2:INDIRECT(CONCATENATE("$A$",ROW()-1)))+1,"")</f>
        <v/>
      </c>
      <c r="B59" s="36" t="str">
        <f t="shared" ref="B59:B83" si="1">IF(E59&lt;&gt;"",$A$5&amp;A104,"")</f>
        <v/>
      </c>
      <c r="C59" s="167"/>
      <c r="D59" s="167"/>
      <c r="E59" s="169"/>
      <c r="F59" s="170"/>
      <c r="G59" s="177"/>
      <c r="H59" s="172"/>
    </row>
    <row r="60" spans="1:8" s="13" customFormat="1" x14ac:dyDescent="0.25">
      <c r="A60" s="96"/>
      <c r="B60" s="36" t="e">
        <f t="shared" ca="1" si="1"/>
        <v>#REF!</v>
      </c>
      <c r="C60" s="167"/>
      <c r="D60" s="167" t="s">
        <v>38</v>
      </c>
      <c r="E60" s="169" t="s">
        <v>9</v>
      </c>
      <c r="F60" s="159">
        <v>1</v>
      </c>
      <c r="G60" s="174"/>
      <c r="H60" s="175"/>
    </row>
    <row r="61" spans="1:8" s="13" customFormat="1" x14ac:dyDescent="0.25">
      <c r="A61" s="96"/>
      <c r="B61" s="36" t="str">
        <f t="shared" si="1"/>
        <v/>
      </c>
      <c r="C61" s="167"/>
      <c r="D61" s="167"/>
      <c r="E61" s="169"/>
      <c r="F61" s="170"/>
      <c r="G61" s="177"/>
      <c r="H61" s="172"/>
    </row>
    <row r="62" spans="1:8" s="13" customFormat="1" x14ac:dyDescent="0.25">
      <c r="A62" s="96" t="e">
        <f ca="1">IF($E43&lt;&gt;"",MAX($A$2:INDIRECT(CONCATENATE("$A$",ROW()-1)))+1,"")</f>
        <v>#REF!</v>
      </c>
      <c r="B62" s="36" t="e">
        <f t="shared" ca="1" si="1"/>
        <v>#REF!</v>
      </c>
      <c r="C62" s="167"/>
      <c r="D62" s="167" t="s">
        <v>39</v>
      </c>
      <c r="E62" s="169" t="s">
        <v>9</v>
      </c>
      <c r="F62" s="159">
        <v>1</v>
      </c>
      <c r="G62" s="174"/>
      <c r="H62" s="175"/>
    </row>
    <row r="63" spans="1:8" s="13" customFormat="1" x14ac:dyDescent="0.25">
      <c r="A63" s="96"/>
      <c r="B63" s="36" t="str">
        <f t="shared" si="1"/>
        <v/>
      </c>
      <c r="C63" s="167"/>
      <c r="D63" s="167"/>
      <c r="E63" s="169"/>
      <c r="F63" s="170"/>
      <c r="G63" s="177"/>
      <c r="H63" s="172"/>
    </row>
    <row r="64" spans="1:8" s="13" customFormat="1" ht="22.8" x14ac:dyDescent="0.25">
      <c r="A64" s="96"/>
      <c r="B64" s="36" t="str">
        <f t="shared" si="1"/>
        <v/>
      </c>
      <c r="C64" s="167" t="s">
        <v>40</v>
      </c>
      <c r="D64" s="167" t="s">
        <v>41</v>
      </c>
      <c r="E64" s="169"/>
      <c r="F64" s="170"/>
      <c r="G64" s="177"/>
      <c r="H64" s="172"/>
    </row>
    <row r="65" spans="1:8" s="13" customFormat="1" x14ac:dyDescent="0.25">
      <c r="A65" s="96"/>
      <c r="B65" s="36" t="str">
        <f t="shared" si="1"/>
        <v/>
      </c>
      <c r="C65" s="167"/>
      <c r="D65" s="167"/>
      <c r="E65" s="169"/>
      <c r="F65" s="170"/>
      <c r="G65" s="177"/>
      <c r="H65" s="172"/>
    </row>
    <row r="66" spans="1:8" s="13" customFormat="1" x14ac:dyDescent="0.25">
      <c r="A66" s="96" t="e">
        <f ca="1">IF($E47&lt;&gt;"",MAX($A$2:INDIRECT(CONCATENATE("$A$",ROW()-1)))+1,"")</f>
        <v>#REF!</v>
      </c>
      <c r="B66" s="36" t="e">
        <f t="shared" ca="1" si="1"/>
        <v>#REF!</v>
      </c>
      <c r="C66" s="167"/>
      <c r="D66" s="167" t="s">
        <v>42</v>
      </c>
      <c r="E66" s="179" t="s">
        <v>43</v>
      </c>
      <c r="F66" s="159">
        <v>20</v>
      </c>
      <c r="G66" s="174"/>
      <c r="H66" s="175"/>
    </row>
    <row r="67" spans="1:8" s="13" customFormat="1" x14ac:dyDescent="0.25">
      <c r="A67" s="96" t="str">
        <f ca="1">IF($E48&lt;&gt;"",MAX($A$2:INDIRECT(CONCATENATE("$A$",ROW()-1)))+1,"")</f>
        <v/>
      </c>
      <c r="B67" s="36" t="str">
        <f t="shared" si="1"/>
        <v/>
      </c>
      <c r="C67" s="167"/>
      <c r="D67" s="167"/>
      <c r="E67" s="169"/>
      <c r="F67" s="170"/>
      <c r="G67" s="177"/>
      <c r="H67" s="172"/>
    </row>
    <row r="68" spans="1:8" s="13" customFormat="1" x14ac:dyDescent="0.25">
      <c r="A68" s="96" t="str">
        <f ca="1">IF($E49&lt;&gt;"",MAX($A$2:INDIRECT(CONCATENATE("$A$",ROW()-1)))+1,"")</f>
        <v/>
      </c>
      <c r="B68" s="36" t="e">
        <f t="shared" ca="1" si="1"/>
        <v>#REF!</v>
      </c>
      <c r="C68" s="167"/>
      <c r="D68" s="173" t="s">
        <v>44</v>
      </c>
      <c r="E68" s="179" t="s">
        <v>43</v>
      </c>
      <c r="F68" s="159">
        <v>30</v>
      </c>
      <c r="G68" s="174"/>
      <c r="H68" s="175"/>
    </row>
    <row r="69" spans="1:8" s="13" customFormat="1" x14ac:dyDescent="0.25">
      <c r="A69" s="96" t="str">
        <f ca="1">IF($E50&lt;&gt;"",MAX($A$2:INDIRECT(CONCATENATE("$A$",ROW()-1)))+1,"")</f>
        <v/>
      </c>
      <c r="B69" s="36" t="str">
        <f t="shared" si="1"/>
        <v/>
      </c>
      <c r="C69" s="167"/>
      <c r="D69" s="173"/>
      <c r="E69" s="179"/>
      <c r="F69" s="159"/>
      <c r="G69" s="180"/>
      <c r="H69" s="172"/>
    </row>
    <row r="70" spans="1:8" s="13" customFormat="1" x14ac:dyDescent="0.25">
      <c r="A70" s="96" t="e">
        <f ca="1">IF($E51&lt;&gt;"",MAX($A$2:INDIRECT(CONCATENATE("$A$",ROW()-1)))+1,"")</f>
        <v>#REF!</v>
      </c>
      <c r="B70" s="36" t="str">
        <f t="shared" si="1"/>
        <v/>
      </c>
      <c r="C70" s="167" t="s">
        <v>45</v>
      </c>
      <c r="D70" s="173" t="s">
        <v>46</v>
      </c>
      <c r="E70" s="179"/>
      <c r="F70" s="159"/>
      <c r="G70" s="180"/>
      <c r="H70" s="172"/>
    </row>
    <row r="71" spans="1:8" s="13" customFormat="1" x14ac:dyDescent="0.25">
      <c r="A71" s="96" t="str">
        <f ca="1">IF($E52&lt;&gt;"",MAX($A$2:INDIRECT(CONCATENATE("$A$",ROW()-1)))+1,"")</f>
        <v/>
      </c>
      <c r="B71" s="36" t="str">
        <f t="shared" si="1"/>
        <v/>
      </c>
      <c r="C71" s="167"/>
      <c r="D71" s="173"/>
      <c r="E71" s="179"/>
      <c r="F71" s="159"/>
      <c r="G71" s="180"/>
      <c r="H71" s="172"/>
    </row>
    <row r="72" spans="1:8" s="13" customFormat="1" x14ac:dyDescent="0.25">
      <c r="A72" s="96" t="str">
        <f ca="1">IF($E53&lt;&gt;"",MAX($A$2:INDIRECT(CONCATENATE("$A$",ROW()-1)))+1,"")</f>
        <v/>
      </c>
      <c r="B72" s="36" t="e">
        <f t="shared" ca="1" si="1"/>
        <v>#REF!</v>
      </c>
      <c r="C72" s="167"/>
      <c r="D72" s="173" t="s">
        <v>47</v>
      </c>
      <c r="E72" s="179" t="s">
        <v>9</v>
      </c>
      <c r="F72" s="159">
        <v>1</v>
      </c>
      <c r="G72" s="174"/>
      <c r="H72" s="175"/>
    </row>
    <row r="73" spans="1:8" s="13" customFormat="1" x14ac:dyDescent="0.25">
      <c r="A73" s="96" t="e">
        <f ca="1">IF(#REF!&lt;&gt;"",MAX($A$2:INDIRECT(CONCATENATE("$A$",ROW()-1)))+1,"")</f>
        <v>#REF!</v>
      </c>
      <c r="B73" s="36" t="str">
        <f t="shared" si="1"/>
        <v/>
      </c>
      <c r="C73" s="167"/>
      <c r="D73" s="173"/>
      <c r="E73" s="179"/>
      <c r="F73" s="159"/>
      <c r="G73" s="180"/>
      <c r="H73" s="172"/>
    </row>
    <row r="74" spans="1:8" s="13" customFormat="1" ht="22.8" x14ac:dyDescent="0.25">
      <c r="A74" s="96" t="e">
        <f ca="1">IF(#REF!&lt;&gt;"",MAX($A$2:INDIRECT(CONCATENATE("$A$",ROW()-1)))+1,"")</f>
        <v>#REF!</v>
      </c>
      <c r="B74" s="101" t="e">
        <f t="shared" ca="1" si="1"/>
        <v>#REF!</v>
      </c>
      <c r="C74" s="159"/>
      <c r="D74" s="169" t="s">
        <v>48</v>
      </c>
      <c r="E74" s="179" t="s">
        <v>9</v>
      </c>
      <c r="F74" s="159">
        <v>1</v>
      </c>
      <c r="G74" s="174"/>
      <c r="H74" s="176"/>
    </row>
    <row r="75" spans="1:8" s="13" customFormat="1" x14ac:dyDescent="0.25">
      <c r="A75" s="96" t="e">
        <f ca="1">IF(#REF!&lt;&gt;"",MAX($A$2:INDIRECT(CONCATENATE("$A$",ROW()-1)))+1,"")</f>
        <v>#REF!</v>
      </c>
      <c r="B75" s="36" t="str">
        <f t="shared" si="1"/>
        <v/>
      </c>
      <c r="C75" s="167"/>
      <c r="D75" s="173"/>
      <c r="E75" s="179"/>
      <c r="F75" s="159"/>
      <c r="G75" s="180"/>
      <c r="H75" s="172"/>
    </row>
    <row r="76" spans="1:8" s="13" customFormat="1" ht="22.8" x14ac:dyDescent="0.25">
      <c r="A76" s="96" t="e">
        <f ca="1">IF(#REF!&lt;&gt;"",MAX($A$2:INDIRECT(CONCATENATE("$A$",ROW()-1)))+1,"")</f>
        <v>#REF!</v>
      </c>
      <c r="B76" s="36" t="str">
        <f t="shared" si="1"/>
        <v/>
      </c>
      <c r="C76" s="167" t="s">
        <v>49</v>
      </c>
      <c r="D76" s="173" t="s">
        <v>50</v>
      </c>
      <c r="E76" s="179"/>
      <c r="F76" s="159"/>
      <c r="G76" s="180"/>
      <c r="H76" s="172"/>
    </row>
    <row r="77" spans="1:8" s="13" customFormat="1" x14ac:dyDescent="0.25">
      <c r="A77" s="96" t="e">
        <f ca="1">IF(#REF!&lt;&gt;"",MAX($A$2:INDIRECT(CONCATENATE("$A$",ROW()-1)))+1,"")</f>
        <v>#REF!</v>
      </c>
      <c r="B77" s="36" t="str">
        <f t="shared" si="1"/>
        <v/>
      </c>
      <c r="C77" s="167"/>
      <c r="D77" s="173"/>
      <c r="E77" s="179"/>
      <c r="F77" s="159"/>
      <c r="G77" s="180"/>
      <c r="H77" s="172"/>
    </row>
    <row r="78" spans="1:8" s="13" customFormat="1" ht="22.8" x14ac:dyDescent="0.25">
      <c r="A78" s="96" t="e">
        <f ca="1">IF(#REF!&lt;&gt;"",MAX($A$2:INDIRECT(CONCATENATE("$A$",ROW()-1)))+1,"")</f>
        <v>#REF!</v>
      </c>
      <c r="B78" s="101" t="e">
        <f t="shared" ca="1" si="1"/>
        <v>#REF!</v>
      </c>
      <c r="C78" s="178"/>
      <c r="D78" s="181" t="s">
        <v>51</v>
      </c>
      <c r="E78" s="179" t="s">
        <v>9</v>
      </c>
      <c r="F78" s="159">
        <v>1</v>
      </c>
      <c r="G78" s="174"/>
      <c r="H78" s="172"/>
    </row>
    <row r="79" spans="1:8" s="13" customFormat="1" x14ac:dyDescent="0.25">
      <c r="A79" s="96" t="e">
        <f ca="1">IF(#REF!&lt;&gt;"",MAX($A$2:INDIRECT(CONCATENATE("$A$",ROW()-1)))+1,"")</f>
        <v>#REF!</v>
      </c>
      <c r="B79" s="36" t="str">
        <f t="shared" si="1"/>
        <v/>
      </c>
      <c r="C79" s="167"/>
      <c r="D79" s="173"/>
      <c r="E79" s="179"/>
      <c r="F79" s="159"/>
      <c r="G79" s="180"/>
      <c r="H79" s="172"/>
    </row>
    <row r="80" spans="1:8" s="13" customFormat="1" x14ac:dyDescent="0.25">
      <c r="A80" s="96" t="e">
        <f ca="1">IF(#REF!&lt;&gt;"",MAX($A$2:INDIRECT(CONCATENATE("$A$",ROW()-1)))+1,"")</f>
        <v>#REF!</v>
      </c>
      <c r="B80" s="36" t="e">
        <f t="shared" ca="1" si="1"/>
        <v>#REF!</v>
      </c>
      <c r="C80" s="167" t="s">
        <v>52</v>
      </c>
      <c r="D80" s="173" t="s">
        <v>53</v>
      </c>
      <c r="E80" s="179" t="s">
        <v>9</v>
      </c>
      <c r="F80" s="159">
        <v>1</v>
      </c>
      <c r="G80" s="174"/>
      <c r="H80" s="175"/>
    </row>
    <row r="81" spans="1:8" s="13" customFormat="1" ht="12.75" customHeight="1" x14ac:dyDescent="0.25">
      <c r="A81" s="96" t="e">
        <f ca="1">IF(#REF!&lt;&gt;"",MAX($A$2:INDIRECT(CONCATENATE("$A$",ROW()-1)))+1,"")</f>
        <v>#REF!</v>
      </c>
      <c r="B81" s="36" t="str">
        <f t="shared" si="1"/>
        <v/>
      </c>
      <c r="C81" s="167"/>
      <c r="D81" s="173"/>
      <c r="E81" s="179"/>
      <c r="F81" s="159"/>
      <c r="G81" s="174"/>
      <c r="H81" s="172"/>
    </row>
    <row r="82" spans="1:8" s="13" customFormat="1" ht="27.6" customHeight="1" x14ac:dyDescent="0.25">
      <c r="A82" s="96" t="e">
        <f ca="1">IF(#REF!&lt;&gt;"",MAX($A$2:INDIRECT(CONCATENATE("$A$",ROW()-1)))+1,"")</f>
        <v>#REF!</v>
      </c>
      <c r="B82" s="101" t="e">
        <f t="shared" ca="1" si="1"/>
        <v>#REF!</v>
      </c>
      <c r="C82" s="178" t="s">
        <v>54</v>
      </c>
      <c r="D82" s="181" t="s">
        <v>55</v>
      </c>
      <c r="E82" s="179" t="s">
        <v>9</v>
      </c>
      <c r="F82" s="159">
        <v>1</v>
      </c>
      <c r="G82" s="174"/>
      <c r="H82" s="172"/>
    </row>
    <row r="83" spans="1:8" s="13" customFormat="1" ht="12.75" customHeight="1" x14ac:dyDescent="0.25">
      <c r="A83" s="96" t="e">
        <f ca="1">IF(#REF!&lt;&gt;"",MAX($A$2:INDIRECT(CONCATENATE("$A$",ROW()-1)))+1,"")</f>
        <v>#REF!</v>
      </c>
      <c r="B83" s="36" t="str">
        <f t="shared" si="1"/>
        <v/>
      </c>
      <c r="C83" s="167"/>
      <c r="D83" s="173"/>
      <c r="E83" s="179"/>
      <c r="F83" s="159"/>
      <c r="G83" s="180"/>
      <c r="H83" s="172"/>
    </row>
    <row r="84" spans="1:8" s="13" customFormat="1" ht="12" thickBot="1" x14ac:dyDescent="0.3">
      <c r="A84" s="96" t="e">
        <f ca="1">IF(#REF!&lt;&gt;"",MAX($A$2:INDIRECT(CONCATENATE("$A$",ROW()-1)))+1,"")</f>
        <v>#REF!</v>
      </c>
      <c r="B84" s="16"/>
      <c r="C84" s="167"/>
      <c r="D84" s="167"/>
      <c r="E84" s="183"/>
      <c r="F84" s="159"/>
      <c r="G84" s="184"/>
      <c r="H84" s="175"/>
    </row>
    <row r="85" spans="1:8" s="13" customFormat="1" ht="13.2" thickTop="1" thickBot="1" x14ac:dyDescent="0.3">
      <c r="A85" s="96" t="e">
        <f ca="1">IF(#REF!&lt;&gt;"",MAX($A$2:INDIRECT(CONCATENATE("$A$",ROW()-1)))+1,"")</f>
        <v>#REF!</v>
      </c>
      <c r="B85" s="218" t="s">
        <v>56</v>
      </c>
      <c r="C85" s="219"/>
      <c r="D85" s="219"/>
      <c r="E85" s="219"/>
      <c r="F85" s="219"/>
      <c r="G85" s="220"/>
      <c r="H85" s="23"/>
    </row>
    <row r="86" spans="1:8" s="13" customFormat="1" ht="12" thickTop="1" x14ac:dyDescent="0.25">
      <c r="A86" s="96" t="e">
        <f ca="1">IF(#REF!&lt;&gt;"",MAX($A$2:INDIRECT(CONCATENATE("$A$",ROW()-1)))+1,"")</f>
        <v>#REF!</v>
      </c>
      <c r="B86" s="14"/>
      <c r="C86" s="14"/>
      <c r="D86" s="12"/>
      <c r="E86" s="18"/>
      <c r="F86" s="18"/>
      <c r="G86" s="15"/>
      <c r="H86" s="15"/>
    </row>
    <row r="87" spans="1:8" s="13" customFormat="1" x14ac:dyDescent="0.25">
      <c r="A87" s="96" t="e">
        <f ca="1">IF(#REF!&lt;&gt;"",MAX($A$2:INDIRECT(CONCATENATE("$A$",ROW()-1)))+1,"")</f>
        <v>#REF!</v>
      </c>
      <c r="B87" s="14"/>
      <c r="C87" s="14"/>
      <c r="D87" s="12"/>
      <c r="E87" s="18"/>
      <c r="F87" s="18"/>
      <c r="G87" s="15"/>
      <c r="H87" s="15"/>
    </row>
    <row r="88" spans="1:8" s="13" customFormat="1" ht="12.75" customHeight="1" x14ac:dyDescent="0.25">
      <c r="A88" s="96" t="e">
        <f ca="1">IF(#REF!&lt;&gt;"",MAX($A$2:INDIRECT(CONCATENATE("$A$",ROW()-1)))+1,"")</f>
        <v>#REF!</v>
      </c>
      <c r="B88" s="14"/>
      <c r="C88" s="14"/>
      <c r="D88" s="12"/>
      <c r="E88" s="18"/>
      <c r="F88" s="18"/>
      <c r="G88" s="15"/>
      <c r="H88" s="15"/>
    </row>
    <row r="89" spans="1:8" s="13" customFormat="1" x14ac:dyDescent="0.25">
      <c r="A89" s="96" t="e">
        <f ca="1">IF(#REF!&lt;&gt;"",MAX($A$2:INDIRECT(CONCATENATE("$A$",ROW()-1)))+1,"")</f>
        <v>#REF!</v>
      </c>
      <c r="B89" s="14"/>
      <c r="C89" s="14"/>
      <c r="D89" s="12"/>
      <c r="E89" s="18"/>
      <c r="F89" s="18"/>
      <c r="G89" s="15"/>
      <c r="H89" s="15"/>
    </row>
    <row r="90" spans="1:8" s="13" customFormat="1" ht="12.75" customHeight="1" x14ac:dyDescent="0.25">
      <c r="A90" s="96" t="e">
        <f ca="1">IF(#REF!&lt;&gt;"",MAX($A$2:INDIRECT(CONCATENATE("$A$",ROW()-1)))+1,"")</f>
        <v>#REF!</v>
      </c>
      <c r="B90" s="14"/>
      <c r="C90" s="14"/>
      <c r="D90" s="12"/>
      <c r="E90" s="18"/>
      <c r="F90" s="18"/>
      <c r="G90" s="15"/>
      <c r="H90" s="15"/>
    </row>
    <row r="91" spans="1:8" s="13" customFormat="1" x14ac:dyDescent="0.25">
      <c r="A91" s="100" t="e">
        <f ca="1">IF(#REF!&lt;&gt;"",MAX($A$2:INDIRECT(CONCATENATE("$A$",ROW()-1)))+1,"")</f>
        <v>#REF!</v>
      </c>
      <c r="B91" s="14"/>
      <c r="C91" s="14"/>
      <c r="D91" s="12"/>
      <c r="E91" s="18"/>
      <c r="F91" s="18"/>
      <c r="G91" s="15"/>
      <c r="H91" s="15"/>
    </row>
    <row r="92" spans="1:8" s="13" customFormat="1" ht="12.75" customHeight="1" x14ac:dyDescent="0.25">
      <c r="A92" s="40"/>
      <c r="B92" s="14"/>
      <c r="C92" s="14"/>
      <c r="D92" s="12"/>
      <c r="E92" s="18"/>
      <c r="F92" s="18"/>
      <c r="G92" s="15"/>
      <c r="H92" s="15"/>
    </row>
    <row r="93" spans="1:8" s="13" customFormat="1" ht="12.75" customHeight="1" x14ac:dyDescent="0.25">
      <c r="A93" s="40"/>
      <c r="B93" s="14"/>
      <c r="C93" s="14"/>
      <c r="D93" s="12"/>
      <c r="E93" s="18"/>
      <c r="F93" s="18"/>
      <c r="G93" s="15"/>
      <c r="H93" s="15"/>
    </row>
    <row r="94" spans="1:8" s="13" customFormat="1" ht="20.25" customHeight="1" x14ac:dyDescent="0.25">
      <c r="A94" s="40"/>
      <c r="B94" s="14"/>
      <c r="C94" s="14"/>
      <c r="D94" s="12"/>
      <c r="E94" s="18"/>
      <c r="F94" s="18"/>
      <c r="G94" s="15"/>
      <c r="H94" s="15"/>
    </row>
    <row r="95" spans="1:8" s="13" customFormat="1" ht="20.25" customHeight="1" x14ac:dyDescent="0.25">
      <c r="A95" s="40"/>
      <c r="B95" s="14"/>
      <c r="C95" s="14"/>
      <c r="D95" s="12"/>
      <c r="E95" s="18"/>
      <c r="F95" s="18"/>
      <c r="G95" s="15"/>
      <c r="H95" s="15"/>
    </row>
    <row r="96" spans="1:8" s="13" customFormat="1" ht="12.75" customHeight="1" x14ac:dyDescent="0.25">
      <c r="A96" s="40"/>
      <c r="B96" s="14"/>
      <c r="C96" s="14"/>
      <c r="D96" s="12"/>
      <c r="E96" s="18"/>
      <c r="F96" s="18"/>
      <c r="G96" s="15"/>
      <c r="H96" s="15"/>
    </row>
    <row r="97" spans="1:8" s="13" customFormat="1" ht="12.75" customHeight="1" x14ac:dyDescent="0.25">
      <c r="A97" s="40"/>
      <c r="B97" s="14"/>
      <c r="C97" s="14"/>
      <c r="D97" s="12"/>
      <c r="E97" s="18"/>
      <c r="F97" s="18"/>
      <c r="G97" s="15"/>
      <c r="H97" s="15"/>
    </row>
    <row r="98" spans="1:8" s="13" customFormat="1" ht="12.75" customHeight="1" x14ac:dyDescent="0.25">
      <c r="A98" s="40"/>
      <c r="B98" s="14"/>
      <c r="C98" s="14"/>
      <c r="D98" s="12"/>
      <c r="E98" s="18"/>
      <c r="F98" s="18"/>
      <c r="G98" s="15"/>
      <c r="H98" s="15"/>
    </row>
    <row r="99" spans="1:8" s="13" customFormat="1" ht="12.75" customHeight="1" x14ac:dyDescent="0.25">
      <c r="A99" s="96" t="e">
        <f ca="1">IF(#REF!&lt;&gt;"",MAX($A$2:INDIRECT(CONCATENATE("$A$",ROW()-1)))+1,"")</f>
        <v>#REF!</v>
      </c>
      <c r="B99" s="14"/>
      <c r="C99" s="14"/>
      <c r="D99" s="12"/>
      <c r="E99" s="18"/>
      <c r="F99" s="18"/>
      <c r="G99" s="15"/>
      <c r="H99" s="15"/>
    </row>
    <row r="100" spans="1:8" s="13" customFormat="1" ht="12.75" customHeight="1" x14ac:dyDescent="0.25">
      <c r="A100" s="40"/>
      <c r="B100" s="14"/>
      <c r="C100" s="14"/>
      <c r="D100" s="12"/>
      <c r="E100" s="18"/>
      <c r="F100" s="18"/>
      <c r="G100" s="15"/>
      <c r="H100" s="15"/>
    </row>
    <row r="101" spans="1:8" s="13" customFormat="1" x14ac:dyDescent="0.25">
      <c r="A101" s="100" t="e">
        <f ca="1">IF($E58&lt;&gt;"",MAX($A$2:INDIRECT(CONCATENATE("$A$",ROW()-1)))+1,"")</f>
        <v>#REF!</v>
      </c>
      <c r="B101" s="14"/>
      <c r="C101" s="14"/>
      <c r="D101" s="12"/>
      <c r="E101" s="18"/>
      <c r="F101" s="18"/>
      <c r="G101" s="15"/>
      <c r="H101" s="15"/>
    </row>
    <row r="102" spans="1:8" s="13" customFormat="1" ht="24" customHeight="1" x14ac:dyDescent="0.25">
      <c r="B102" s="14"/>
      <c r="C102" s="14"/>
      <c r="D102" s="12"/>
      <c r="E102" s="18"/>
      <c r="F102" s="18"/>
      <c r="G102" s="15"/>
      <c r="H102" s="15"/>
    </row>
    <row r="105" spans="1:8" x14ac:dyDescent="0.25">
      <c r="A105" s="96" t="e">
        <f ca="1">IF($E60&lt;&gt;"",MAX($A$2:INDIRECT(CONCATENATE("$A$",ROW()-1)))+1,"")</f>
        <v>#REF!</v>
      </c>
    </row>
    <row r="107" spans="1:8" x14ac:dyDescent="0.25">
      <c r="A107" s="96" t="e">
        <f ca="1">IF($E62&lt;&gt;"",MAX($A$2:INDIRECT(CONCATENATE("$A$",ROW()-1)))+1,"")</f>
        <v>#REF!</v>
      </c>
    </row>
    <row r="111" spans="1:8" x14ac:dyDescent="0.25">
      <c r="A111" s="96" t="e">
        <f ca="1">IF($E66&lt;&gt;"",MAX($A$2:INDIRECT(CONCATENATE("$A$",ROW()-1)))+1,"")</f>
        <v>#REF!</v>
      </c>
    </row>
    <row r="113" spans="1:8" x14ac:dyDescent="0.25">
      <c r="A113" s="96" t="e">
        <f ca="1">IF($E68&lt;&gt;"",MAX($A$2:INDIRECT(CONCATENATE("$A$",ROW()-1)))+1,"")</f>
        <v>#REF!</v>
      </c>
    </row>
    <row r="117" spans="1:8" x14ac:dyDescent="0.25">
      <c r="A117" s="96" t="e">
        <f ca="1">IF($E72&lt;&gt;"",MAX($A$2:INDIRECT(CONCATENATE("$A$",ROW()-1)))+1,"")</f>
        <v>#REF!</v>
      </c>
    </row>
    <row r="119" spans="1:8" s="18" customFormat="1" x14ac:dyDescent="0.25">
      <c r="A119" s="110" t="e">
        <f ca="1">IF($E74&lt;&gt;"",MAX($A$2:INDIRECT(CONCATENATE("$A$",ROW()-1)))+1,"")</f>
        <v>#REF!</v>
      </c>
      <c r="B119" s="14"/>
      <c r="C119" s="14"/>
      <c r="D119" s="12"/>
      <c r="G119" s="15"/>
      <c r="H119" s="15"/>
    </row>
    <row r="123" spans="1:8" x14ac:dyDescent="0.25">
      <c r="A123" s="100" t="e">
        <f ca="1">IF($E78&lt;&gt;"",MAX($A$2:INDIRECT(CONCATENATE("$A$",ROW()-1)))+1,"")</f>
        <v>#REF!</v>
      </c>
    </row>
    <row r="125" spans="1:8" x14ac:dyDescent="0.25">
      <c r="A125" s="96" t="e">
        <f ca="1">IF($E80&lt;&gt;"",MAX($A$2:INDIRECT(CONCATENATE("$A$",ROW()-1)))+1,"")</f>
        <v>#REF!</v>
      </c>
    </row>
    <row r="127" spans="1:8" x14ac:dyDescent="0.25">
      <c r="A127" s="100" t="e">
        <f ca="1">IF($E82&lt;&gt;"",MAX($A$2:INDIRECT(CONCATENATE("$A$",ROW()-1)))+1,"")</f>
        <v>#REF!</v>
      </c>
    </row>
    <row r="129" spans="1:10" x14ac:dyDescent="0.25">
      <c r="A129" s="96" t="e">
        <f ca="1">IF(#REF!&lt;&gt;"",MAX($A$2:INDIRECT(CONCATENATE("$A$",ROW()-1)))+1,"")</f>
        <v>#REF!</v>
      </c>
    </row>
    <row r="131" spans="1:10" x14ac:dyDescent="0.25">
      <c r="A131" s="96" t="e">
        <f ca="1">IF(#REF!&lt;&gt;"",MAX($A$2:INDIRECT(CONCATENATE("$A$",ROW()-1)))+1,"")</f>
        <v>#REF!</v>
      </c>
    </row>
    <row r="133" spans="1:10" x14ac:dyDescent="0.25">
      <c r="A133" s="96" t="e">
        <f ca="1">IF(#REF!&lt;&gt;"",MAX($A$2:INDIRECT(CONCATENATE("$A$",ROW()-1)))+1,"")</f>
        <v>#REF!</v>
      </c>
    </row>
    <row r="135" spans="1:10" x14ac:dyDescent="0.25">
      <c r="A135" s="96" t="e">
        <f ca="1">IF(#REF!&lt;&gt;"",MAX($A$2:INDIRECT(CONCATENATE("$A$",ROW()-1)))+1,"")</f>
        <v>#REF!</v>
      </c>
    </row>
    <row r="139" spans="1:10" x14ac:dyDescent="0.25">
      <c r="A139" s="96" t="e">
        <f ca="1">IF(#REF!&lt;&gt;"",MAX($A$2:INDIRECT(CONCATENATE("$A$",ROW()-1)))+1,"")</f>
        <v>#REF!</v>
      </c>
    </row>
    <row r="141" spans="1:10" ht="20.25" customHeight="1" x14ac:dyDescent="0.25">
      <c r="J141" s="12" t="e">
        <f>#REF!/H85</f>
        <v>#REF!</v>
      </c>
    </row>
  </sheetData>
  <mergeCells count="9">
    <mergeCell ref="B35:G35"/>
    <mergeCell ref="B54:G54"/>
    <mergeCell ref="B85:G85"/>
    <mergeCell ref="B1:B3"/>
    <mergeCell ref="C1:C3"/>
    <mergeCell ref="D1:D3"/>
    <mergeCell ref="E1:E3"/>
    <mergeCell ref="F1:F3"/>
    <mergeCell ref="B34:G34"/>
  </mergeCells>
  <printOptions horizontalCentered="1"/>
  <pageMargins left="0.59055118110236227" right="0" top="0.74803149606299213" bottom="0.74803149606299213" header="0.31496062992125984" footer="0.31496062992125984"/>
  <pageSetup paperSize="9" scale="72" firstPageNumber="94" fitToHeight="0" orientation="portrait" useFirstPageNumber="1" r:id="rId1"/>
  <headerFooter scaleWithDoc="0">
    <oddFooter>&amp;LContract
Part C2: Pricing Data
Notice Nr. 152 / 2023&amp;C&amp;P&amp;RC2.2
Bill of Quantities</oddFooter>
  </headerFooter>
  <rowBreaks count="2" manualBreakCount="2">
    <brk id="34" min="1" max="11" man="1"/>
    <brk id="53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0"/>
  <sheetViews>
    <sheetView showZeros="0" view="pageBreakPreview" zoomScaleNormal="100" zoomScaleSheetLayoutView="100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activeCell="I1" sqref="I1:L1048576"/>
    </sheetView>
  </sheetViews>
  <sheetFormatPr defaultColWidth="9.109375" defaultRowHeight="11.4" x14ac:dyDescent="0.2"/>
  <cols>
    <col min="1" max="1" width="9.109375" style="1"/>
    <col min="2" max="2" width="8.88671875" style="28" customWidth="1"/>
    <col min="3" max="3" width="10.88671875" style="1" customWidth="1"/>
    <col min="4" max="4" width="33.6640625" style="29" customWidth="1"/>
    <col min="5" max="5" width="7" style="31" customWidth="1"/>
    <col min="6" max="6" width="10.44140625" style="49" customWidth="1"/>
    <col min="7" max="7" width="12.109375" style="30" customWidth="1"/>
    <col min="8" max="8" width="13.44140625" style="30" customWidth="1"/>
    <col min="9" max="16384" width="9.109375" style="1"/>
  </cols>
  <sheetData>
    <row r="1" spans="1:11" ht="12.75" customHeight="1" thickTop="1" x14ac:dyDescent="0.25">
      <c r="B1" s="221" t="s">
        <v>0</v>
      </c>
      <c r="C1" s="224" t="s">
        <v>1</v>
      </c>
      <c r="D1" s="224" t="s">
        <v>2</v>
      </c>
      <c r="E1" s="224" t="s">
        <v>3</v>
      </c>
      <c r="F1" s="224" t="s">
        <v>4</v>
      </c>
      <c r="G1" s="2"/>
      <c r="H1" s="68"/>
    </row>
    <row r="2" spans="1:11" ht="12" x14ac:dyDescent="0.25">
      <c r="B2" s="222"/>
      <c r="C2" s="225"/>
      <c r="D2" s="227"/>
      <c r="E2" s="227"/>
      <c r="F2" s="227"/>
      <c r="G2" s="4" t="s">
        <v>5</v>
      </c>
      <c r="H2" s="69" t="s">
        <v>6</v>
      </c>
    </row>
    <row r="3" spans="1:11" ht="12" x14ac:dyDescent="0.25">
      <c r="B3" s="223"/>
      <c r="C3" s="226"/>
      <c r="D3" s="228"/>
      <c r="E3" s="228"/>
      <c r="F3" s="228"/>
      <c r="G3" s="6" t="s">
        <v>7</v>
      </c>
      <c r="H3" s="7" t="s">
        <v>7</v>
      </c>
    </row>
    <row r="4" spans="1:11" ht="12.75" customHeight="1" x14ac:dyDescent="0.2">
      <c r="B4" s="9" t="str">
        <f ca="1">IF($E4&lt;&gt;"",MAX(#REF!:INDIRECT(CONCATENATE("$A$",ROW()-1)))+1,"")</f>
        <v/>
      </c>
      <c r="C4" s="70"/>
      <c r="D4" s="71"/>
      <c r="E4" s="72"/>
      <c r="F4" s="90"/>
      <c r="G4" s="73"/>
      <c r="H4" s="27" t="str">
        <f t="shared" ref="H4" si="0">IF(OR(AND(F4="Prov",G4="Sum"),(G4="PC Sum")),". . . . . . . . .00",IF(ISERR(F4*G4),"",IF(F4*G4=0,"",ROUND(F4*G4,2))))</f>
        <v/>
      </c>
    </row>
    <row r="5" spans="1:11" ht="24" x14ac:dyDescent="0.25">
      <c r="A5" s="1" t="s">
        <v>57</v>
      </c>
      <c r="B5" s="8"/>
      <c r="C5" s="43"/>
      <c r="D5" s="74" t="s">
        <v>58</v>
      </c>
      <c r="E5" s="38"/>
      <c r="F5" s="97"/>
      <c r="G5" s="75"/>
      <c r="H5" s="19"/>
    </row>
    <row r="6" spans="1:11" x14ac:dyDescent="0.25">
      <c r="B6" s="8"/>
      <c r="C6" s="43"/>
      <c r="D6" s="43"/>
      <c r="E6" s="38"/>
      <c r="F6" s="97"/>
      <c r="G6" s="76"/>
      <c r="H6" s="20"/>
    </row>
    <row r="7" spans="1:11" ht="22.8" x14ac:dyDescent="0.25">
      <c r="B7" s="8"/>
      <c r="C7" s="43" t="s">
        <v>59</v>
      </c>
      <c r="D7" s="74" t="s">
        <v>60</v>
      </c>
      <c r="E7" s="38"/>
      <c r="F7" s="38"/>
      <c r="G7" s="76"/>
      <c r="H7" s="20"/>
    </row>
    <row r="8" spans="1:11" x14ac:dyDescent="0.25">
      <c r="B8" s="21"/>
      <c r="C8" s="77"/>
      <c r="D8" s="77"/>
      <c r="E8" s="75"/>
      <c r="F8" s="75"/>
      <c r="G8" s="45"/>
      <c r="H8" s="22"/>
      <c r="K8" s="1">
        <v>6</v>
      </c>
    </row>
    <row r="9" spans="1:11" x14ac:dyDescent="0.25">
      <c r="A9" s="96" t="str">
        <f ca="1">IF($E9&lt;&gt;"",MAX($A$2:INDIRECT(CONCATENATE("$A$",ROW()-1)))+1,"")</f>
        <v/>
      </c>
      <c r="B9" s="36" t="str">
        <f t="shared" ref="B9:B33" si="1">IF(E9&lt;&gt;"",$A$5&amp;A9,"")</f>
        <v/>
      </c>
      <c r="C9" s="43" t="s">
        <v>61</v>
      </c>
      <c r="D9" s="43" t="s">
        <v>62</v>
      </c>
      <c r="E9" s="38"/>
      <c r="F9" s="97"/>
      <c r="G9" s="76"/>
      <c r="H9" s="20"/>
    </row>
    <row r="10" spans="1:11" x14ac:dyDescent="0.25">
      <c r="A10" s="96" t="str">
        <f ca="1">IF($E10&lt;&gt;"",MAX($A$2:INDIRECT(CONCATENATE("$A$",ROW()-1)))+1,"")</f>
        <v/>
      </c>
      <c r="B10" s="36" t="str">
        <f t="shared" si="1"/>
        <v/>
      </c>
      <c r="C10" s="43"/>
      <c r="D10" s="43"/>
      <c r="E10" s="38"/>
      <c r="F10" s="97"/>
      <c r="G10" s="76"/>
      <c r="H10" s="20"/>
    </row>
    <row r="11" spans="1:11" ht="13.2" x14ac:dyDescent="0.25">
      <c r="A11" s="96">
        <f ca="1">IF($E11&lt;&gt;"",MAX($A$2:INDIRECT(CONCATENATE("$A$",ROW()-1)))+1,"")</f>
        <v>1</v>
      </c>
      <c r="B11" s="36" t="str">
        <f t="shared" ca="1" si="1"/>
        <v>B1</v>
      </c>
      <c r="C11" s="43"/>
      <c r="D11" s="43" t="s">
        <v>63</v>
      </c>
      <c r="E11" s="38" t="s">
        <v>64</v>
      </c>
      <c r="F11" s="38">
        <v>7840</v>
      </c>
      <c r="G11" s="54"/>
      <c r="H11" s="17"/>
    </row>
    <row r="12" spans="1:11" x14ac:dyDescent="0.25">
      <c r="A12" s="96" t="str">
        <f ca="1">IF($E12&lt;&gt;"",MAX($A$2:INDIRECT(CONCATENATE("$A$",ROW()-1)))+1,"")</f>
        <v/>
      </c>
      <c r="B12" s="36" t="str">
        <f t="shared" si="1"/>
        <v/>
      </c>
      <c r="C12" s="77"/>
      <c r="D12" s="77"/>
      <c r="E12" s="75"/>
      <c r="F12" s="75"/>
      <c r="G12" s="85"/>
      <c r="H12" s="66"/>
    </row>
    <row r="13" spans="1:11" ht="22.8" x14ac:dyDescent="0.25">
      <c r="A13" s="96" t="str">
        <f ca="1">IF($E13&lt;&gt;"",MAX($A$2:INDIRECT(CONCATENATE("$A$",ROW()-1)))+1,"")</f>
        <v/>
      </c>
      <c r="B13" s="36" t="str">
        <f t="shared" si="1"/>
        <v/>
      </c>
      <c r="C13" s="77" t="s">
        <v>65</v>
      </c>
      <c r="D13" s="77" t="s">
        <v>66</v>
      </c>
      <c r="E13" s="75"/>
      <c r="F13" s="75"/>
      <c r="G13" s="87"/>
      <c r="H13" s="66"/>
    </row>
    <row r="14" spans="1:11" x14ac:dyDescent="0.25">
      <c r="A14" s="96" t="str">
        <f ca="1">IF($E14&lt;&gt;"",MAX($A$2:INDIRECT(CONCATENATE("$A$",ROW()-1)))+1,"")</f>
        <v/>
      </c>
      <c r="B14" s="36" t="str">
        <f t="shared" si="1"/>
        <v/>
      </c>
      <c r="C14" s="77"/>
      <c r="D14" s="77"/>
      <c r="E14" s="75"/>
      <c r="F14" s="75"/>
      <c r="G14" s="87"/>
      <c r="H14" s="66"/>
    </row>
    <row r="15" spans="1:11" x14ac:dyDescent="0.25">
      <c r="A15" s="96">
        <f ca="1">IF($E15&lt;&gt;"",MAX($A$2:INDIRECT(CONCATENATE("$A$",ROW()-1)))+1,"")</f>
        <v>2</v>
      </c>
      <c r="B15" s="36" t="str">
        <f t="shared" ca="1" si="1"/>
        <v>B2</v>
      </c>
      <c r="C15" s="77"/>
      <c r="D15" s="77" t="s">
        <v>67</v>
      </c>
      <c r="E15" s="75" t="s">
        <v>68</v>
      </c>
      <c r="F15" s="75">
        <v>10</v>
      </c>
      <c r="G15" s="54"/>
      <c r="H15" s="17"/>
    </row>
    <row r="16" spans="1:11" x14ac:dyDescent="0.25">
      <c r="A16" s="96" t="str">
        <f ca="1">IF($E16&lt;&gt;"",MAX($A$2:INDIRECT(CONCATENATE("$A$",ROW()-1)))+1,"")</f>
        <v/>
      </c>
      <c r="B16" s="36" t="str">
        <f t="shared" si="1"/>
        <v/>
      </c>
      <c r="C16" s="77"/>
      <c r="D16" s="77"/>
      <c r="E16" s="75"/>
      <c r="F16" s="75"/>
      <c r="G16" s="87"/>
      <c r="H16" s="66"/>
    </row>
    <row r="17" spans="1:8" x14ac:dyDescent="0.25">
      <c r="A17" s="96">
        <f ca="1">IF($E17&lt;&gt;"",MAX($A$2:INDIRECT(CONCATENATE("$A$",ROW()-1)))+1,"")</f>
        <v>3</v>
      </c>
      <c r="B17" s="36" t="str">
        <f t="shared" ca="1" si="1"/>
        <v>B3</v>
      </c>
      <c r="C17" s="77"/>
      <c r="D17" s="77" t="s">
        <v>69</v>
      </c>
      <c r="E17" s="75" t="s">
        <v>68</v>
      </c>
      <c r="F17" s="75">
        <v>5</v>
      </c>
      <c r="G17" s="54"/>
      <c r="H17" s="17"/>
    </row>
    <row r="18" spans="1:8" x14ac:dyDescent="0.25">
      <c r="A18" s="96" t="str">
        <f ca="1">IF($E18&lt;&gt;"",MAX($A$2:INDIRECT(CONCATENATE("$A$",ROW()-1)))+1,"")</f>
        <v/>
      </c>
      <c r="B18" s="36" t="str">
        <f t="shared" si="1"/>
        <v/>
      </c>
      <c r="C18" s="77"/>
      <c r="D18" s="77"/>
      <c r="E18" s="75"/>
      <c r="F18" s="75"/>
      <c r="G18" s="87"/>
      <c r="H18" s="66"/>
    </row>
    <row r="19" spans="1:8" ht="22.8" x14ac:dyDescent="0.25">
      <c r="A19" s="96">
        <f ca="1">IF($E19&lt;&gt;"",MAX($A$2:INDIRECT(CONCATENATE("$A$",ROW()-1)))+1,"")</f>
        <v>4</v>
      </c>
      <c r="B19" s="36" t="str">
        <f t="shared" ca="1" si="1"/>
        <v>B4</v>
      </c>
      <c r="C19" s="77" t="s">
        <v>70</v>
      </c>
      <c r="D19" s="77" t="s">
        <v>71</v>
      </c>
      <c r="E19" s="75" t="s">
        <v>72</v>
      </c>
      <c r="F19" s="75">
        <v>1</v>
      </c>
      <c r="G19" s="54"/>
      <c r="H19" s="17"/>
    </row>
    <row r="20" spans="1:8" x14ac:dyDescent="0.25">
      <c r="A20" s="96" t="str">
        <f ca="1">IF($E20&lt;&gt;"",MAX($A$2:INDIRECT(CONCATENATE("$A$",ROW()-1)))+1,"")</f>
        <v/>
      </c>
      <c r="B20" s="36" t="str">
        <f t="shared" si="1"/>
        <v/>
      </c>
      <c r="C20" s="43"/>
      <c r="D20" s="43"/>
      <c r="E20" s="38"/>
      <c r="F20" s="97"/>
      <c r="G20" s="81"/>
      <c r="H20" s="66"/>
    </row>
    <row r="21" spans="1:8" x14ac:dyDescent="0.25">
      <c r="A21" s="96" t="str">
        <f ca="1">IF($E21&lt;&gt;"",MAX($A$2:INDIRECT(CONCATENATE("$A$",ROW()-1)))+1,"")</f>
        <v/>
      </c>
      <c r="B21" s="36" t="str">
        <f t="shared" si="1"/>
        <v/>
      </c>
      <c r="C21" s="43" t="s">
        <v>73</v>
      </c>
      <c r="D21" s="43" t="s">
        <v>74</v>
      </c>
      <c r="E21" s="38"/>
      <c r="F21" s="97"/>
      <c r="G21" s="81"/>
      <c r="H21" s="66"/>
    </row>
    <row r="22" spans="1:8" x14ac:dyDescent="0.25">
      <c r="A22" s="96" t="str">
        <f ca="1">IF($E22&lt;&gt;"",MAX($A$2:INDIRECT(CONCATENATE("$A$",ROW()-1)))+1,"")</f>
        <v/>
      </c>
      <c r="B22" s="36" t="str">
        <f t="shared" si="1"/>
        <v/>
      </c>
      <c r="C22" s="43"/>
      <c r="D22" s="43"/>
      <c r="E22" s="38"/>
      <c r="F22" s="97"/>
      <c r="G22" s="81"/>
      <c r="H22" s="66"/>
    </row>
    <row r="23" spans="1:8" ht="22.8" x14ac:dyDescent="0.25">
      <c r="A23" s="96">
        <f ca="1">IF($E23&lt;&gt;"",MAX($A$2:INDIRECT(CONCATENATE("$A$",ROW()-1)))+1,"")</f>
        <v>5</v>
      </c>
      <c r="B23" s="36" t="str">
        <f t="shared" ca="1" si="1"/>
        <v>B5</v>
      </c>
      <c r="C23" s="43"/>
      <c r="D23" s="43" t="s">
        <v>75</v>
      </c>
      <c r="E23" s="38" t="s">
        <v>76</v>
      </c>
      <c r="F23" s="75">
        <v>30</v>
      </c>
      <c r="G23" s="54"/>
      <c r="H23" s="17"/>
    </row>
    <row r="24" spans="1:8" x14ac:dyDescent="0.25">
      <c r="A24" s="96" t="str">
        <f ca="1">IF($E24&lt;&gt;"",MAX($A$2:INDIRECT(CONCATENATE("$A$",ROW()-1)))+1,"")</f>
        <v/>
      </c>
      <c r="B24" s="36" t="str">
        <f t="shared" si="1"/>
        <v/>
      </c>
      <c r="C24" s="43"/>
      <c r="D24" s="43"/>
      <c r="E24" s="38"/>
      <c r="F24" s="97"/>
      <c r="G24" s="81"/>
      <c r="H24" s="66"/>
    </row>
    <row r="25" spans="1:8" ht="22.8" x14ac:dyDescent="0.25">
      <c r="A25" s="96">
        <f ca="1">IF($E25&lt;&gt;"",MAX($A$2:INDIRECT(CONCATENATE("$A$",ROW()-1)))+1,"")</f>
        <v>6</v>
      </c>
      <c r="B25" s="36" t="str">
        <f t="shared" ca="1" si="1"/>
        <v>B6</v>
      </c>
      <c r="C25" s="43"/>
      <c r="D25" s="43" t="s">
        <v>77</v>
      </c>
      <c r="E25" s="38" t="s">
        <v>76</v>
      </c>
      <c r="F25" s="75">
        <v>50</v>
      </c>
      <c r="G25" s="54"/>
      <c r="H25" s="17"/>
    </row>
    <row r="26" spans="1:8" x14ac:dyDescent="0.25">
      <c r="A26" s="96" t="str">
        <f ca="1">IF($E26&lt;&gt;"",MAX($A$2:INDIRECT(CONCATENATE("$A$",ROW()-1)))+1,"")</f>
        <v/>
      </c>
      <c r="B26" s="36" t="str">
        <f t="shared" si="1"/>
        <v/>
      </c>
      <c r="C26" s="43"/>
      <c r="D26" s="43"/>
      <c r="E26" s="38"/>
      <c r="F26" s="97"/>
      <c r="G26" s="81"/>
      <c r="H26" s="66"/>
    </row>
    <row r="27" spans="1:8" x14ac:dyDescent="0.25">
      <c r="A27" s="96" t="str">
        <f ca="1">IF($E27&lt;&gt;"",MAX($A$2:INDIRECT(CONCATENATE("$A$",ROW()-1)))+1,"")</f>
        <v/>
      </c>
      <c r="B27" s="36" t="str">
        <f t="shared" si="1"/>
        <v/>
      </c>
      <c r="C27" s="43" t="s">
        <v>78</v>
      </c>
      <c r="D27" s="43" t="s">
        <v>79</v>
      </c>
      <c r="E27" s="38"/>
      <c r="F27" s="97"/>
      <c r="G27" s="81"/>
      <c r="H27" s="66"/>
    </row>
    <row r="28" spans="1:8" x14ac:dyDescent="0.25">
      <c r="A28" s="96" t="str">
        <f ca="1">IF($E28&lt;&gt;"",MAX($A$2:INDIRECT(CONCATENATE("$A$",ROW()-1)))+1,"")</f>
        <v/>
      </c>
      <c r="B28" s="36" t="str">
        <f t="shared" si="1"/>
        <v/>
      </c>
      <c r="C28" s="43"/>
      <c r="D28" s="43"/>
      <c r="E28" s="38"/>
      <c r="F28" s="97"/>
      <c r="G28" s="81"/>
      <c r="H28" s="66"/>
    </row>
    <row r="29" spans="1:8" x14ac:dyDescent="0.25">
      <c r="A29" s="96">
        <f ca="1">IF($E29&lt;&gt;"",MAX($A$2:INDIRECT(CONCATENATE("$A$",ROW()-1)))+1,"")</f>
        <v>7</v>
      </c>
      <c r="B29" s="36" t="str">
        <f t="shared" ca="1" si="1"/>
        <v>B7</v>
      </c>
      <c r="C29" s="43"/>
      <c r="D29" s="43" t="s">
        <v>80</v>
      </c>
      <c r="E29" s="38" t="s">
        <v>9</v>
      </c>
      <c r="F29" s="75">
        <v>1</v>
      </c>
      <c r="G29" s="54"/>
      <c r="H29" s="17"/>
    </row>
    <row r="30" spans="1:8" x14ac:dyDescent="0.25">
      <c r="A30" s="96" t="str">
        <f ca="1">IF($E30&lt;&gt;"",MAX($A$2:INDIRECT(CONCATENATE("$A$",ROW()-1)))+1,"")</f>
        <v/>
      </c>
      <c r="B30" s="36" t="str">
        <f t="shared" si="1"/>
        <v/>
      </c>
      <c r="C30" s="43"/>
      <c r="D30" s="43"/>
      <c r="E30" s="38"/>
      <c r="F30" s="97"/>
      <c r="G30" s="81"/>
      <c r="H30" s="66"/>
    </row>
    <row r="31" spans="1:8" ht="34.200000000000003" x14ac:dyDescent="0.25">
      <c r="A31" s="96">
        <f ca="1">IF($E31&lt;&gt;"",MAX($A$2:INDIRECT(CONCATENATE("$A$",ROW()-1)))+1,"")</f>
        <v>8</v>
      </c>
      <c r="B31" s="36" t="str">
        <f t="shared" ca="1" si="1"/>
        <v>B8</v>
      </c>
      <c r="C31" s="43"/>
      <c r="D31" s="43" t="s">
        <v>81</v>
      </c>
      <c r="E31" s="38" t="s">
        <v>68</v>
      </c>
      <c r="F31" s="75">
        <v>8</v>
      </c>
      <c r="G31" s="54"/>
      <c r="H31" s="17"/>
    </row>
    <row r="32" spans="1:8" x14ac:dyDescent="0.25">
      <c r="A32" s="96" t="str">
        <f ca="1">IF($E32&lt;&gt;"",MAX($A$2:INDIRECT(CONCATENATE("$A$",ROW()-1)))+1,"")</f>
        <v/>
      </c>
      <c r="B32" s="36" t="str">
        <f t="shared" si="1"/>
        <v/>
      </c>
      <c r="C32" s="43"/>
      <c r="D32" s="43"/>
      <c r="E32" s="38"/>
      <c r="F32" s="97"/>
      <c r="G32" s="81"/>
      <c r="H32" s="66"/>
    </row>
    <row r="33" spans="1:8" ht="22.8" x14ac:dyDescent="0.25">
      <c r="A33" s="96">
        <f ca="1">IF($E33&lt;&gt;"",MAX($A$2:INDIRECT(CONCATENATE("$A$",ROW()-1)))+1,"")</f>
        <v>9</v>
      </c>
      <c r="B33" s="36" t="str">
        <f t="shared" ca="1" si="1"/>
        <v>B9</v>
      </c>
      <c r="C33" s="43" t="s">
        <v>82</v>
      </c>
      <c r="D33" s="43" t="s">
        <v>83</v>
      </c>
      <c r="E33" s="38" t="s">
        <v>84</v>
      </c>
      <c r="F33" s="75">
        <v>20</v>
      </c>
      <c r="G33" s="54"/>
      <c r="H33" s="17"/>
    </row>
    <row r="34" spans="1:8" x14ac:dyDescent="0.25">
      <c r="A34" s="96"/>
      <c r="B34" s="36"/>
      <c r="C34" s="43"/>
      <c r="D34" s="43"/>
      <c r="E34" s="38"/>
      <c r="F34" s="97"/>
      <c r="G34" s="81"/>
      <c r="H34" s="66"/>
    </row>
    <row r="35" spans="1:8" ht="22.8" x14ac:dyDescent="0.25">
      <c r="A35" s="96">
        <f ca="1">IF($E35&lt;&gt;"",MAX($A$2:INDIRECT(CONCATENATE("$A$",ROW()-1)))+1,"")</f>
        <v>10</v>
      </c>
      <c r="B35" s="36" t="str">
        <f t="shared" ref="B35:B82" ca="1" si="2">IF(E35&lt;&gt;"",$A$5&amp;A35,"")</f>
        <v>B10</v>
      </c>
      <c r="C35" s="95" t="s">
        <v>85</v>
      </c>
      <c r="D35" s="80" t="s">
        <v>86</v>
      </c>
      <c r="E35" s="41" t="s">
        <v>43</v>
      </c>
      <c r="F35" s="97">
        <v>300</v>
      </c>
      <c r="G35" s="54"/>
      <c r="H35" s="17"/>
    </row>
    <row r="36" spans="1:8" x14ac:dyDescent="0.25">
      <c r="A36" s="96" t="str">
        <f ca="1">IF($E36&lt;&gt;"",MAX($A$2:INDIRECT(CONCATENATE("$A$",ROW()-1)))+1,"")</f>
        <v/>
      </c>
      <c r="B36" s="36" t="str">
        <f t="shared" si="2"/>
        <v/>
      </c>
      <c r="C36" s="43"/>
      <c r="D36" s="43"/>
      <c r="E36" s="38"/>
      <c r="F36" s="97"/>
      <c r="G36" s="81"/>
      <c r="H36" s="55"/>
    </row>
    <row r="37" spans="1:8" ht="34.200000000000003" x14ac:dyDescent="0.25">
      <c r="A37" s="96">
        <f ca="1">IF($E37&lt;&gt;"",MAX($A$2:INDIRECT(CONCATENATE("$A$",ROW()-1)))+1,"")</f>
        <v>11</v>
      </c>
      <c r="B37" s="36" t="str">
        <f t="shared" ca="1" si="2"/>
        <v>B11</v>
      </c>
      <c r="C37" s="95" t="s">
        <v>87</v>
      </c>
      <c r="D37" s="80" t="s">
        <v>88</v>
      </c>
      <c r="E37" s="41" t="s">
        <v>89</v>
      </c>
      <c r="F37" s="97">
        <v>300</v>
      </c>
      <c r="G37" s="54"/>
      <c r="H37" s="17"/>
    </row>
    <row r="38" spans="1:8" x14ac:dyDescent="0.25">
      <c r="A38" s="96"/>
      <c r="B38" s="36"/>
      <c r="C38" s="32"/>
      <c r="D38" s="33"/>
      <c r="E38" s="41"/>
      <c r="F38" s="50"/>
      <c r="G38" s="54"/>
      <c r="H38" s="55"/>
    </row>
    <row r="39" spans="1:8" x14ac:dyDescent="0.25">
      <c r="A39" s="96"/>
      <c r="B39" s="36"/>
      <c r="C39" s="32"/>
      <c r="D39" s="33"/>
      <c r="E39" s="41"/>
      <c r="F39" s="50"/>
      <c r="G39" s="54"/>
      <c r="H39" s="55"/>
    </row>
    <row r="40" spans="1:8" x14ac:dyDescent="0.25">
      <c r="A40" s="96"/>
      <c r="B40" s="36"/>
      <c r="C40" s="32"/>
      <c r="D40" s="33"/>
      <c r="E40" s="41"/>
      <c r="F40" s="50"/>
      <c r="G40" s="54"/>
      <c r="H40" s="55"/>
    </row>
    <row r="41" spans="1:8" x14ac:dyDescent="0.25">
      <c r="A41" s="96"/>
      <c r="B41" s="36"/>
      <c r="C41" s="32"/>
      <c r="D41" s="33"/>
      <c r="E41" s="41"/>
      <c r="F41" s="50"/>
      <c r="G41" s="54"/>
      <c r="H41" s="55"/>
    </row>
    <row r="42" spans="1:8" x14ac:dyDescent="0.25">
      <c r="A42" s="96"/>
      <c r="B42" s="36"/>
      <c r="C42" s="32"/>
      <c r="D42" s="33"/>
      <c r="E42" s="41"/>
      <c r="F42" s="50"/>
      <c r="G42" s="54"/>
      <c r="H42" s="55"/>
    </row>
    <row r="43" spans="1:8" x14ac:dyDescent="0.25">
      <c r="A43" s="96"/>
      <c r="B43" s="36"/>
      <c r="C43" s="32"/>
      <c r="D43" s="33"/>
      <c r="E43" s="41"/>
      <c r="F43" s="50"/>
      <c r="G43" s="54"/>
      <c r="H43" s="55"/>
    </row>
    <row r="44" spans="1:8" x14ac:dyDescent="0.25">
      <c r="A44" s="96"/>
      <c r="B44" s="36"/>
      <c r="C44" s="32"/>
      <c r="D44" s="33"/>
      <c r="E44" s="41"/>
      <c r="F44" s="50"/>
      <c r="G44" s="54"/>
      <c r="H44" s="55"/>
    </row>
    <row r="45" spans="1:8" x14ac:dyDescent="0.25">
      <c r="A45" s="96" t="str">
        <f ca="1">IF($E45&lt;&gt;"",MAX($A$2:INDIRECT(CONCATENATE("$A$",ROW()-1)))+1,"")</f>
        <v/>
      </c>
      <c r="B45" s="36" t="str">
        <f t="shared" si="2"/>
        <v/>
      </c>
      <c r="C45" s="32"/>
      <c r="D45" s="33"/>
      <c r="E45" s="41"/>
      <c r="F45" s="50"/>
      <c r="G45" s="81"/>
      <c r="H45" s="66"/>
    </row>
    <row r="46" spans="1:8" ht="12" thickBot="1" x14ac:dyDescent="0.3">
      <c r="A46" s="96" t="str">
        <f ca="1">IF($E46&lt;&gt;"",MAX($A$2:INDIRECT(CONCATENATE("$A$",ROW()-1)))+1,"")</f>
        <v/>
      </c>
      <c r="B46" s="36"/>
      <c r="C46" s="32"/>
      <c r="D46" s="33"/>
      <c r="E46" s="67"/>
      <c r="F46" s="91"/>
      <c r="G46" s="88"/>
      <c r="H46" s="83"/>
    </row>
    <row r="47" spans="1:8" ht="20.25" customHeight="1" thickTop="1" x14ac:dyDescent="0.25">
      <c r="A47" s="96" t="str">
        <f ca="1">IF($E47&lt;&gt;"",MAX($A$2:INDIRECT(CONCATENATE("$A$",ROW()-1)))+1,"")</f>
        <v/>
      </c>
      <c r="B47" s="232" t="s">
        <v>12</v>
      </c>
      <c r="C47" s="233"/>
      <c r="D47" s="233"/>
      <c r="E47" s="233"/>
      <c r="F47" s="233"/>
      <c r="G47" s="234"/>
      <c r="H47" s="149">
        <f>SUM(H5:H46)</f>
        <v>0</v>
      </c>
    </row>
    <row r="48" spans="1:8" ht="20.25" customHeight="1" x14ac:dyDescent="0.25">
      <c r="A48" s="96" t="str">
        <f ca="1">IF($E48&lt;&gt;"",MAX($A$2:INDIRECT(CONCATENATE("$A$",ROW()-1)))+1,"")</f>
        <v/>
      </c>
      <c r="B48" s="235" t="s">
        <v>13</v>
      </c>
      <c r="C48" s="236"/>
      <c r="D48" s="236"/>
      <c r="E48" s="236"/>
      <c r="F48" s="236"/>
      <c r="G48" s="237"/>
      <c r="H48" s="11">
        <f>H47</f>
        <v>0</v>
      </c>
    </row>
    <row r="49" spans="1:8" x14ac:dyDescent="0.25">
      <c r="A49" s="96" t="str">
        <f ca="1">IF($E49&lt;&gt;"",MAX($A$2:INDIRECT(CONCATENATE("$A$",ROW()-1)))+1,"")</f>
        <v/>
      </c>
      <c r="B49" s="36"/>
      <c r="C49" s="32"/>
      <c r="D49" s="33"/>
      <c r="E49" s="41"/>
      <c r="F49" s="50"/>
      <c r="G49" s="42"/>
      <c r="H49" s="22"/>
    </row>
    <row r="50" spans="1:8" ht="22.8" x14ac:dyDescent="0.25">
      <c r="A50" s="96" t="str">
        <f ca="1">IF($E50&lt;&gt;"",MAX($A$2:INDIRECT(CONCATENATE("$A$",ROW()-1)))+1,"")</f>
        <v/>
      </c>
      <c r="B50" s="36" t="str">
        <f t="shared" si="2"/>
        <v/>
      </c>
      <c r="C50" s="43" t="s">
        <v>90</v>
      </c>
      <c r="D50" s="74" t="s">
        <v>91</v>
      </c>
      <c r="E50" s="41"/>
      <c r="F50" s="50"/>
      <c r="G50" s="79"/>
      <c r="H50" s="17"/>
    </row>
    <row r="51" spans="1:8" x14ac:dyDescent="0.25">
      <c r="A51" s="96" t="str">
        <f ca="1">IF($E51&lt;&gt;"",MAX($A$2:INDIRECT(CONCATENATE("$A$",ROW()-1)))+1,"")</f>
        <v/>
      </c>
      <c r="B51" s="36" t="str">
        <f t="shared" si="2"/>
        <v/>
      </c>
      <c r="C51" s="32"/>
      <c r="D51" s="33"/>
      <c r="E51" s="41"/>
      <c r="F51" s="50"/>
      <c r="G51" s="79"/>
      <c r="H51" s="17"/>
    </row>
    <row r="52" spans="1:8" x14ac:dyDescent="0.25">
      <c r="A52" s="96" t="str">
        <f ca="1">IF($E52&lt;&gt;"",MAX($A$2:INDIRECT(CONCATENATE("$A$",ROW()-1)))+1,"")</f>
        <v/>
      </c>
      <c r="B52" s="36" t="str">
        <f t="shared" si="2"/>
        <v/>
      </c>
      <c r="C52" s="32" t="s">
        <v>92</v>
      </c>
      <c r="D52" s="33" t="s">
        <v>93</v>
      </c>
      <c r="E52" s="41"/>
      <c r="F52" s="50"/>
      <c r="G52" s="79"/>
      <c r="H52" s="17"/>
    </row>
    <row r="53" spans="1:8" x14ac:dyDescent="0.25">
      <c r="A53" s="96" t="str">
        <f ca="1">IF($E53&lt;&gt;"",MAX($A$2:INDIRECT(CONCATENATE("$A$",ROW()-1)))+1,"")</f>
        <v/>
      </c>
      <c r="B53" s="36" t="str">
        <f t="shared" si="2"/>
        <v/>
      </c>
      <c r="C53" s="32"/>
      <c r="D53" s="33"/>
      <c r="E53" s="41"/>
      <c r="F53" s="50"/>
      <c r="G53" s="79"/>
      <c r="H53" s="17"/>
    </row>
    <row r="54" spans="1:8" s="105" customFormat="1" ht="45.6" x14ac:dyDescent="0.25">
      <c r="A54" s="100">
        <f ca="1">IF($E54&lt;&gt;"",MAX($A$2:INDIRECT(CONCATENATE("$A$",ROW()-1)))+1,"")</f>
        <v>12</v>
      </c>
      <c r="B54" s="101" t="str">
        <f t="shared" ca="1" si="2"/>
        <v>B12</v>
      </c>
      <c r="C54" s="102"/>
      <c r="D54" s="103" t="s">
        <v>94</v>
      </c>
      <c r="E54" s="67" t="s">
        <v>89</v>
      </c>
      <c r="F54" s="104">
        <v>155</v>
      </c>
      <c r="G54" s="54"/>
      <c r="H54" s="66"/>
    </row>
    <row r="55" spans="1:8" x14ac:dyDescent="0.25">
      <c r="A55" s="96" t="str">
        <f ca="1">IF($E55&lt;&gt;"",MAX($A$2:INDIRECT(CONCATENATE("$A$",ROW()-1)))+1,"")</f>
        <v/>
      </c>
      <c r="B55" s="36" t="str">
        <f t="shared" si="2"/>
        <v/>
      </c>
      <c r="C55" s="32"/>
      <c r="D55" s="33"/>
      <c r="E55" s="41"/>
      <c r="F55" s="94"/>
      <c r="G55" s="81"/>
      <c r="H55" s="66"/>
    </row>
    <row r="56" spans="1:8" x14ac:dyDescent="0.25">
      <c r="A56" s="96" t="str">
        <f ca="1">IF($E56&lt;&gt;"",MAX($A$2:INDIRECT(CONCATENATE("$A$",ROW()-1)))+1,"")</f>
        <v/>
      </c>
      <c r="B56" s="36" t="str">
        <f t="shared" si="2"/>
        <v/>
      </c>
      <c r="C56" s="32"/>
      <c r="D56" s="33" t="s">
        <v>95</v>
      </c>
      <c r="E56" s="41"/>
      <c r="F56" s="94"/>
      <c r="G56" s="81"/>
      <c r="H56" s="66"/>
    </row>
    <row r="57" spans="1:8" x14ac:dyDescent="0.25">
      <c r="A57" s="96" t="str">
        <f ca="1">IF($E57&lt;&gt;"",MAX($A$2:INDIRECT(CONCATENATE("$A$",ROW()-1)))+1,"")</f>
        <v/>
      </c>
      <c r="B57" s="36" t="str">
        <f t="shared" si="2"/>
        <v/>
      </c>
      <c r="C57" s="32"/>
      <c r="D57" s="33"/>
      <c r="E57" s="41"/>
      <c r="F57" s="94"/>
      <c r="G57" s="81"/>
      <c r="H57" s="66"/>
    </row>
    <row r="58" spans="1:8" ht="13.2" x14ac:dyDescent="0.25">
      <c r="A58" s="96">
        <f ca="1">IF($E58&lt;&gt;"",MAX($A$2:INDIRECT(CONCATENATE("$A$",ROW()-1)))+1,"")</f>
        <v>13</v>
      </c>
      <c r="B58" s="36" t="str">
        <f t="shared" ca="1" si="2"/>
        <v>B13</v>
      </c>
      <c r="C58" s="32"/>
      <c r="D58" s="33" t="s">
        <v>96</v>
      </c>
      <c r="E58" s="41" t="s">
        <v>89</v>
      </c>
      <c r="F58" s="94">
        <v>10</v>
      </c>
      <c r="G58" s="54"/>
      <c r="H58" s="17"/>
    </row>
    <row r="59" spans="1:8" x14ac:dyDescent="0.25">
      <c r="A59" s="96" t="str">
        <f ca="1">IF($E59&lt;&gt;"",MAX($A$2:INDIRECT(CONCATENATE("$A$",ROW()-1)))+1,"")</f>
        <v/>
      </c>
      <c r="B59" s="36" t="str">
        <f t="shared" si="2"/>
        <v/>
      </c>
      <c r="C59" s="32"/>
      <c r="D59" s="33"/>
      <c r="E59" s="41"/>
      <c r="F59" s="94"/>
      <c r="G59" s="81"/>
      <c r="H59" s="66"/>
    </row>
    <row r="60" spans="1:8" ht="22.8" x14ac:dyDescent="0.25">
      <c r="A60" s="96">
        <f ca="1">IF($E60&lt;&gt;"",MAX($A$2:INDIRECT(CONCATENATE("$A$",ROW()-1)))+1,"")</f>
        <v>14</v>
      </c>
      <c r="B60" s="36" t="str">
        <f t="shared" ca="1" si="2"/>
        <v>B14</v>
      </c>
      <c r="C60" s="32"/>
      <c r="D60" s="33" t="s">
        <v>97</v>
      </c>
      <c r="E60" s="41" t="s">
        <v>89</v>
      </c>
      <c r="F60" s="94">
        <v>25</v>
      </c>
      <c r="G60" s="54"/>
      <c r="H60" s="17"/>
    </row>
    <row r="61" spans="1:8" x14ac:dyDescent="0.25">
      <c r="A61" s="96" t="str">
        <f ca="1">IF($E61&lt;&gt;"",MAX($A$2:INDIRECT(CONCATENATE("$A$",ROW()-1)))+1,"")</f>
        <v/>
      </c>
      <c r="B61" s="36" t="str">
        <f t="shared" si="2"/>
        <v/>
      </c>
      <c r="C61" s="32"/>
      <c r="D61" s="33"/>
      <c r="E61" s="41"/>
      <c r="F61" s="94"/>
      <c r="G61" s="81"/>
      <c r="H61" s="66"/>
    </row>
    <row r="62" spans="1:8" s="105" customFormat="1" ht="34.200000000000003" x14ac:dyDescent="0.25">
      <c r="A62" s="100">
        <f ca="1">IF($E62&lt;&gt;"",MAX($A$2:INDIRECT(CONCATENATE("$A$",ROW()-1)))+1,"")</f>
        <v>15</v>
      </c>
      <c r="B62" s="101" t="str">
        <f t="shared" ca="1" si="2"/>
        <v>B15</v>
      </c>
      <c r="C62" s="102" t="s">
        <v>98</v>
      </c>
      <c r="D62" s="103" t="s">
        <v>99</v>
      </c>
      <c r="E62" s="67" t="s">
        <v>89</v>
      </c>
      <c r="F62" s="104">
        <v>180</v>
      </c>
      <c r="G62" s="54"/>
      <c r="H62" s="66"/>
    </row>
    <row r="63" spans="1:8" x14ac:dyDescent="0.25">
      <c r="A63" s="96" t="str">
        <f ca="1">IF($E63&lt;&gt;"",MAX($A$2:INDIRECT(CONCATENATE("$A$",ROW()-1)))+1,"")</f>
        <v/>
      </c>
      <c r="B63" s="36"/>
      <c r="C63" s="32"/>
      <c r="D63" s="33"/>
      <c r="E63" s="41"/>
      <c r="F63" s="50"/>
      <c r="G63" s="88"/>
      <c r="H63" s="83"/>
    </row>
    <row r="64" spans="1:8" ht="22.8" x14ac:dyDescent="0.25">
      <c r="A64" s="96" t="str">
        <f ca="1">IF($E64&lt;&gt;"",MAX($A$2:INDIRECT(CONCATENATE("$A$",ROW()-1)))+1,"")</f>
        <v/>
      </c>
      <c r="B64" s="36" t="str">
        <f t="shared" si="2"/>
        <v/>
      </c>
      <c r="C64" s="43" t="s">
        <v>100</v>
      </c>
      <c r="D64" s="74" t="s">
        <v>101</v>
      </c>
      <c r="E64" s="38"/>
      <c r="F64" s="97"/>
      <c r="G64" s="88"/>
      <c r="H64" s="89"/>
    </row>
    <row r="65" spans="1:11" ht="12" x14ac:dyDescent="0.25">
      <c r="A65" s="96" t="str">
        <f ca="1">IF($E65&lt;&gt;"",MAX($A$2:INDIRECT(CONCATENATE("$A$",ROW()-1)))+1,"")</f>
        <v/>
      </c>
      <c r="B65" s="36" t="str">
        <f t="shared" si="2"/>
        <v/>
      </c>
      <c r="C65" s="43"/>
      <c r="D65" s="74"/>
      <c r="E65" s="38"/>
      <c r="F65" s="38"/>
      <c r="G65" s="88"/>
      <c r="H65" s="89"/>
    </row>
    <row r="66" spans="1:11" ht="34.200000000000003" x14ac:dyDescent="0.25">
      <c r="A66" s="96" t="str">
        <f ca="1">IF($E66&lt;&gt;"",MAX($A$2:INDIRECT(CONCATENATE("$A$",ROW()-1)))+1,"")</f>
        <v/>
      </c>
      <c r="B66" s="36" t="str">
        <f t="shared" si="2"/>
        <v/>
      </c>
      <c r="C66" s="43" t="s">
        <v>102</v>
      </c>
      <c r="D66" s="43" t="s">
        <v>103</v>
      </c>
      <c r="E66" s="38"/>
      <c r="F66" s="38"/>
      <c r="G66" s="88"/>
      <c r="H66" s="83"/>
    </row>
    <row r="67" spans="1:11" x14ac:dyDescent="0.25">
      <c r="A67" s="96" t="str">
        <f ca="1">IF($E67&lt;&gt;"",MAX($A$2:INDIRECT(CONCATENATE("$A$",ROW()-1)))+1,"")</f>
        <v/>
      </c>
      <c r="B67" s="36" t="str">
        <f t="shared" si="2"/>
        <v/>
      </c>
      <c r="C67" s="77"/>
      <c r="D67" s="77"/>
      <c r="E67" s="75"/>
      <c r="F67" s="75"/>
      <c r="G67" s="82"/>
      <c r="H67" s="83"/>
    </row>
    <row r="68" spans="1:11" ht="22.8" x14ac:dyDescent="0.25">
      <c r="A68" s="96" t="str">
        <f ca="1">IF($E68&lt;&gt;"",MAX($A$2:INDIRECT(CONCATENATE("$A$",ROW()-1)))+1,"")</f>
        <v/>
      </c>
      <c r="B68" s="36" t="str">
        <f t="shared" si="2"/>
        <v/>
      </c>
      <c r="C68" s="43"/>
      <c r="D68" s="43" t="s">
        <v>104</v>
      </c>
      <c r="E68" s="38"/>
      <c r="F68" s="97"/>
      <c r="G68" s="82"/>
      <c r="H68" s="83"/>
    </row>
    <row r="69" spans="1:11" x14ac:dyDescent="0.25">
      <c r="A69" s="96" t="str">
        <f ca="1">IF($E69&lt;&gt;"",MAX($A$2:INDIRECT(CONCATENATE("$A$",ROW()-1)))+1,"")</f>
        <v/>
      </c>
      <c r="B69" s="36" t="str">
        <f t="shared" si="2"/>
        <v/>
      </c>
      <c r="C69" s="43"/>
      <c r="D69" s="43"/>
      <c r="E69" s="38"/>
      <c r="F69" s="97"/>
      <c r="G69" s="82"/>
      <c r="H69" s="83"/>
    </row>
    <row r="70" spans="1:11" x14ac:dyDescent="0.25">
      <c r="A70" s="96">
        <f ca="1">IF($E70&lt;&gt;"",MAX($A$2:INDIRECT(CONCATENATE("$A$",ROW()-1)))+1,"")</f>
        <v>16</v>
      </c>
      <c r="B70" s="36" t="str">
        <f t="shared" ca="1" si="2"/>
        <v>B16</v>
      </c>
      <c r="C70" s="43"/>
      <c r="D70" s="43" t="s">
        <v>105</v>
      </c>
      <c r="E70" s="38" t="s">
        <v>76</v>
      </c>
      <c r="F70" s="97">
        <v>30</v>
      </c>
      <c r="G70" s="54"/>
      <c r="H70" s="17"/>
    </row>
    <row r="71" spans="1:11" x14ac:dyDescent="0.25">
      <c r="A71" s="96" t="str">
        <f ca="1">IF($E71&lt;&gt;"",MAX($A$2:INDIRECT(CONCATENATE("$A$",ROW()-1)))+1,"")</f>
        <v/>
      </c>
      <c r="B71" s="36" t="str">
        <f t="shared" si="2"/>
        <v/>
      </c>
      <c r="C71" s="43"/>
      <c r="D71" s="77"/>
      <c r="E71" s="75"/>
      <c r="F71" s="97"/>
      <c r="G71" s="82"/>
      <c r="H71" s="83"/>
    </row>
    <row r="72" spans="1:11" x14ac:dyDescent="0.25">
      <c r="A72" s="96">
        <f ca="1">IF($E72&lt;&gt;"",MAX($A$2:INDIRECT(CONCATENATE("$A$",ROW()-1)))+1,"")</f>
        <v>17</v>
      </c>
      <c r="B72" s="36" t="str">
        <f t="shared" ca="1" si="2"/>
        <v>B17</v>
      </c>
      <c r="C72" s="43"/>
      <c r="D72" s="43" t="s">
        <v>106</v>
      </c>
      <c r="E72" s="38" t="s">
        <v>76</v>
      </c>
      <c r="F72" s="97">
        <v>30</v>
      </c>
      <c r="G72" s="54"/>
      <c r="H72" s="17"/>
    </row>
    <row r="73" spans="1:11" x14ac:dyDescent="0.25">
      <c r="A73" s="96" t="str">
        <f ca="1">IF($E73&lt;&gt;"",MAX($A$2:INDIRECT(CONCATENATE("$A$",ROW()-1)))+1,"")</f>
        <v/>
      </c>
      <c r="B73" s="36" t="str">
        <f t="shared" si="2"/>
        <v/>
      </c>
      <c r="C73" s="43"/>
      <c r="D73" s="43"/>
      <c r="E73" s="38"/>
      <c r="F73" s="97"/>
      <c r="G73" s="82"/>
      <c r="H73" s="83"/>
    </row>
    <row r="74" spans="1:11" x14ac:dyDescent="0.25">
      <c r="A74" s="96">
        <f ca="1">IF($E74&lt;&gt;"",MAX($A$2:INDIRECT(CONCATENATE("$A$",ROW()-1)))+1,"")</f>
        <v>18</v>
      </c>
      <c r="B74" s="36" t="str">
        <f t="shared" ca="1" si="2"/>
        <v>B18</v>
      </c>
      <c r="C74" s="43"/>
      <c r="D74" s="43" t="s">
        <v>107</v>
      </c>
      <c r="E74" s="38" t="s">
        <v>76</v>
      </c>
      <c r="F74" s="97">
        <v>30</v>
      </c>
      <c r="G74" s="54"/>
      <c r="H74" s="17"/>
    </row>
    <row r="75" spans="1:11" x14ac:dyDescent="0.25">
      <c r="A75" s="96" t="str">
        <f ca="1">IF($E75&lt;&gt;"",MAX($A$2:INDIRECT(CONCATENATE("$A$",ROW()-1)))+1,"")</f>
        <v/>
      </c>
      <c r="B75" s="36" t="str">
        <f t="shared" si="2"/>
        <v/>
      </c>
      <c r="C75" s="43"/>
      <c r="D75" s="77"/>
      <c r="E75" s="75"/>
      <c r="F75" s="97"/>
      <c r="G75" s="82"/>
      <c r="H75" s="83"/>
      <c r="K75" s="1">
        <f>+I75+J75</f>
        <v>0</v>
      </c>
    </row>
    <row r="76" spans="1:11" x14ac:dyDescent="0.25">
      <c r="A76" s="96">
        <f ca="1">IF($E76&lt;&gt;"",MAX($A$2:INDIRECT(CONCATENATE("$A$",ROW()-1)))+1,"")</f>
        <v>19</v>
      </c>
      <c r="B76" s="36" t="str">
        <f t="shared" ca="1" si="2"/>
        <v>B19</v>
      </c>
      <c r="C76" s="43"/>
      <c r="D76" s="43" t="s">
        <v>108</v>
      </c>
      <c r="E76" s="38" t="s">
        <v>76</v>
      </c>
      <c r="F76" s="97">
        <v>30</v>
      </c>
      <c r="G76" s="54"/>
      <c r="H76" s="17"/>
    </row>
    <row r="77" spans="1:11" x14ac:dyDescent="0.25">
      <c r="A77" s="96" t="str">
        <f ca="1">IF($E77&lt;&gt;"",MAX($A$2:INDIRECT(CONCATENATE("$A$",ROW()-1)))+1,"")</f>
        <v/>
      </c>
      <c r="B77" s="36" t="str">
        <f t="shared" si="2"/>
        <v/>
      </c>
      <c r="C77" s="43"/>
      <c r="D77" s="43"/>
      <c r="E77" s="38"/>
      <c r="F77" s="97"/>
      <c r="G77" s="82"/>
      <c r="H77" s="83"/>
    </row>
    <row r="78" spans="1:11" x14ac:dyDescent="0.25">
      <c r="A78" s="96" t="str">
        <f ca="1">IF($E78&lt;&gt;"",MAX($A$2:INDIRECT(CONCATENATE("$A$",ROW()-1)))+1,"")</f>
        <v/>
      </c>
      <c r="B78" s="36" t="str">
        <f t="shared" si="2"/>
        <v/>
      </c>
      <c r="C78" s="43" t="s">
        <v>102</v>
      </c>
      <c r="D78" s="43" t="s">
        <v>109</v>
      </c>
      <c r="E78" s="38"/>
      <c r="F78" s="97"/>
      <c r="G78" s="82"/>
      <c r="H78" s="83"/>
    </row>
    <row r="79" spans="1:11" x14ac:dyDescent="0.25">
      <c r="A79" s="96" t="str">
        <f ca="1">IF($E79&lt;&gt;"",MAX($A$2:INDIRECT(CONCATENATE("$A$",ROW()-1)))+1,"")</f>
        <v/>
      </c>
      <c r="B79" s="36" t="str">
        <f t="shared" si="2"/>
        <v/>
      </c>
      <c r="C79" s="43"/>
      <c r="D79" s="43"/>
      <c r="E79" s="38"/>
      <c r="F79" s="97"/>
      <c r="G79" s="82"/>
      <c r="H79" s="83"/>
    </row>
    <row r="80" spans="1:11" x14ac:dyDescent="0.25">
      <c r="A80" s="96" t="str">
        <f ca="1">IF($E80&lt;&gt;"",MAX($A$2:INDIRECT(CONCATENATE("$A$",ROW()-1)))+1,"")</f>
        <v/>
      </c>
      <c r="B80" s="36" t="str">
        <f t="shared" si="2"/>
        <v/>
      </c>
      <c r="C80" s="43"/>
      <c r="D80" s="43" t="s">
        <v>110</v>
      </c>
      <c r="E80" s="44"/>
      <c r="F80" s="97"/>
      <c r="G80" s="82"/>
      <c r="H80" s="83"/>
    </row>
    <row r="81" spans="1:8" x14ac:dyDescent="0.25">
      <c r="A81" s="96" t="str">
        <f ca="1">IF($E81&lt;&gt;"",MAX($A$2:INDIRECT(CONCATENATE("$A$",ROW()-1)))+1,"")</f>
        <v/>
      </c>
      <c r="B81" s="36" t="str">
        <f t="shared" si="2"/>
        <v/>
      </c>
      <c r="C81" s="43"/>
      <c r="D81" s="43"/>
      <c r="E81" s="38"/>
      <c r="F81" s="97"/>
      <c r="G81" s="82"/>
      <c r="H81" s="83"/>
    </row>
    <row r="82" spans="1:8" ht="22.8" x14ac:dyDescent="0.25">
      <c r="A82" s="96">
        <f ca="1">IF($E82&lt;&gt;"",MAX($A$2:INDIRECT(CONCATENATE("$A$",ROW()-1)))+1,"")</f>
        <v>20</v>
      </c>
      <c r="B82" s="36" t="str">
        <f t="shared" ca="1" si="2"/>
        <v>B20</v>
      </c>
      <c r="C82" s="43"/>
      <c r="D82" s="80" t="s">
        <v>111</v>
      </c>
      <c r="E82" s="41" t="s">
        <v>43</v>
      </c>
      <c r="F82" s="97">
        <v>5</v>
      </c>
      <c r="G82" s="54"/>
      <c r="H82" s="17"/>
    </row>
    <row r="83" spans="1:8" x14ac:dyDescent="0.25">
      <c r="A83" s="96" t="str">
        <f ca="1">IF($E83&lt;&gt;"",MAX($A$2:INDIRECT(CONCATENATE("$A$",ROW()-1)))+1,"")</f>
        <v/>
      </c>
      <c r="B83" s="36"/>
      <c r="C83" s="43"/>
      <c r="D83" s="80"/>
      <c r="E83" s="41"/>
      <c r="F83" s="97"/>
      <c r="G83" s="82"/>
      <c r="H83" s="83"/>
    </row>
    <row r="84" spans="1:8" ht="22.8" x14ac:dyDescent="0.25">
      <c r="A84" s="96" t="str">
        <f ca="1">IF($E84&lt;&gt;"",MAX($A$2:INDIRECT(CONCATENATE("$A$",ROW()-1)))+1,"")</f>
        <v/>
      </c>
      <c r="B84" s="36" t="str">
        <f t="shared" ref="B84:B94" si="3">IF(E84&lt;&gt;"",$A$5&amp;A84,"")</f>
        <v/>
      </c>
      <c r="C84" s="43"/>
      <c r="D84" s="43" t="s">
        <v>112</v>
      </c>
      <c r="E84" s="44"/>
      <c r="F84" s="97"/>
      <c r="G84" s="82"/>
      <c r="H84" s="83"/>
    </row>
    <row r="85" spans="1:8" x14ac:dyDescent="0.25">
      <c r="A85" s="96"/>
      <c r="B85" s="36"/>
      <c r="C85" s="43"/>
      <c r="D85" s="43"/>
      <c r="E85" s="44"/>
      <c r="F85" s="97"/>
      <c r="G85" s="82"/>
      <c r="H85" s="83"/>
    </row>
    <row r="86" spans="1:8" x14ac:dyDescent="0.25">
      <c r="A86" s="96">
        <f ca="1">IF($E86&lt;&gt;"",MAX($A$2:INDIRECT(CONCATENATE("$A$",ROW()-1)))+1,"")</f>
        <v>21</v>
      </c>
      <c r="B86" s="36" t="str">
        <f t="shared" ref="B86" ca="1" si="4">IF(E86&lt;&gt;"",$A$5&amp;A86,"")</f>
        <v>B21</v>
      </c>
      <c r="C86" s="43"/>
      <c r="D86" s="43" t="s">
        <v>113</v>
      </c>
      <c r="E86" s="44" t="s">
        <v>43</v>
      </c>
      <c r="F86" s="97">
        <v>15</v>
      </c>
      <c r="G86" s="54"/>
      <c r="H86" s="17"/>
    </row>
    <row r="87" spans="1:8" x14ac:dyDescent="0.25">
      <c r="A87" s="96"/>
      <c r="B87" s="36"/>
      <c r="C87" s="43"/>
      <c r="D87" s="43"/>
      <c r="E87" s="44"/>
      <c r="F87" s="97"/>
      <c r="G87" s="82"/>
      <c r="H87" s="83"/>
    </row>
    <row r="88" spans="1:8" ht="9.9" customHeight="1" thickBot="1" x14ac:dyDescent="0.3">
      <c r="A88" s="96" t="str">
        <f ca="1">IF($E88&lt;&gt;"",MAX($A$2:INDIRECT(CONCATENATE("$A$",ROW()-1)))+1,"")</f>
        <v/>
      </c>
      <c r="B88" s="36"/>
      <c r="C88" s="43"/>
      <c r="D88" s="43"/>
      <c r="E88" s="51"/>
      <c r="F88" s="98"/>
      <c r="G88" s="82"/>
      <c r="H88" s="83"/>
    </row>
    <row r="89" spans="1:8" ht="20.25" customHeight="1" thickTop="1" thickBot="1" x14ac:dyDescent="0.3">
      <c r="A89" s="96" t="str">
        <f ca="1">IF($E89&lt;&gt;"",MAX($A$2:INDIRECT(CONCATENATE("$A$",ROW()-1)))+1,"")</f>
        <v/>
      </c>
      <c r="B89" s="238" t="s">
        <v>12</v>
      </c>
      <c r="C89" s="239"/>
      <c r="D89" s="239"/>
      <c r="E89" s="239"/>
      <c r="F89" s="239"/>
      <c r="G89" s="240"/>
      <c r="H89" s="10">
        <f>SUM(H48:H88)</f>
        <v>0</v>
      </c>
    </row>
    <row r="90" spans="1:8" ht="20.25" customHeight="1" thickTop="1" x14ac:dyDescent="0.25">
      <c r="A90" s="96" t="str">
        <f ca="1">IF($E90&lt;&gt;"",MAX($A$2:INDIRECT(CONCATENATE("$A$",ROW()-1)))+1,"")</f>
        <v/>
      </c>
      <c r="B90" s="235" t="s">
        <v>13</v>
      </c>
      <c r="C90" s="236"/>
      <c r="D90" s="236"/>
      <c r="E90" s="236"/>
      <c r="F90" s="236"/>
      <c r="G90" s="237"/>
      <c r="H90" s="11">
        <f>H89</f>
        <v>0</v>
      </c>
    </row>
    <row r="91" spans="1:8" ht="20.25" customHeight="1" x14ac:dyDescent="0.25">
      <c r="A91" s="96" t="str">
        <f ca="1">IF($E91&lt;&gt;"",MAX($A$2:INDIRECT(CONCATENATE("$A$",ROW()-1)))+1,"")</f>
        <v/>
      </c>
      <c r="B91" s="36"/>
      <c r="C91" s="43"/>
      <c r="D91" s="43"/>
      <c r="E91" s="44"/>
      <c r="F91" s="97"/>
      <c r="G91" s="45"/>
      <c r="H91" s="22"/>
    </row>
    <row r="92" spans="1:8" ht="22.8" x14ac:dyDescent="0.25">
      <c r="A92" s="96">
        <f ca="1">IF($E92&lt;&gt;"",MAX($A$2:INDIRECT(CONCATENATE("$A$",ROW()-1)))+1,"")</f>
        <v>22</v>
      </c>
      <c r="B92" s="36" t="str">
        <f t="shared" ca="1" si="3"/>
        <v>B22</v>
      </c>
      <c r="C92" s="43"/>
      <c r="D92" s="43" t="s">
        <v>114</v>
      </c>
      <c r="E92" s="44" t="s">
        <v>43</v>
      </c>
      <c r="F92" s="97">
        <v>55</v>
      </c>
      <c r="G92" s="54"/>
      <c r="H92" s="17"/>
    </row>
    <row r="93" spans="1:8" x14ac:dyDescent="0.25">
      <c r="A93" s="96" t="str">
        <f ca="1">IF($E93&lt;&gt;"",MAX($A$2:INDIRECT(CONCATENATE("$A$",ROW()-1)))+1,"")</f>
        <v/>
      </c>
      <c r="B93" s="36" t="str">
        <f t="shared" si="3"/>
        <v/>
      </c>
      <c r="C93" s="43"/>
      <c r="D93" s="43"/>
      <c r="E93" s="38"/>
      <c r="F93" s="97"/>
      <c r="G93" s="82"/>
      <c r="H93" s="83"/>
    </row>
    <row r="94" spans="1:8" ht="22.8" x14ac:dyDescent="0.25">
      <c r="A94" s="96">
        <f ca="1">IF($E94&lt;&gt;"",MAX($A$2:INDIRECT(CONCATENATE("$A$",ROW()-1)))+1,"")</f>
        <v>23</v>
      </c>
      <c r="B94" s="36" t="str">
        <f t="shared" ca="1" si="3"/>
        <v>B23</v>
      </c>
      <c r="C94" s="43"/>
      <c r="D94" s="43" t="s">
        <v>115</v>
      </c>
      <c r="E94" s="44" t="s">
        <v>43</v>
      </c>
      <c r="F94" s="97">
        <v>20</v>
      </c>
      <c r="G94" s="54"/>
      <c r="H94" s="17"/>
    </row>
    <row r="95" spans="1:8" x14ac:dyDescent="0.25">
      <c r="A95" s="96" t="str">
        <f ca="1">IF($E95&lt;&gt;"",MAX($A$2:INDIRECT(CONCATENATE("$A$",ROW()-1)))+1,"")</f>
        <v/>
      </c>
      <c r="B95" s="36"/>
      <c r="C95" s="43"/>
      <c r="D95" s="43"/>
      <c r="E95" s="44"/>
      <c r="F95" s="97"/>
      <c r="G95" s="82"/>
      <c r="H95" s="84"/>
    </row>
    <row r="96" spans="1:8" ht="22.8" x14ac:dyDescent="0.25">
      <c r="A96" s="96">
        <f ca="1">IF($E96&lt;&gt;"",MAX($A$2:INDIRECT(CONCATENATE("$A$",ROW()-1)))+1,"")</f>
        <v>24</v>
      </c>
      <c r="B96" s="36" t="str">
        <f t="shared" ref="B96:B142" ca="1" si="5">IF(E96&lt;&gt;"",$A$5&amp;A96,"")</f>
        <v>B24</v>
      </c>
      <c r="C96" s="43"/>
      <c r="D96" s="43" t="s">
        <v>116</v>
      </c>
      <c r="E96" s="44" t="s">
        <v>43</v>
      </c>
      <c r="F96" s="97">
        <v>30</v>
      </c>
      <c r="G96" s="54"/>
      <c r="H96" s="17"/>
    </row>
    <row r="97" spans="1:8" ht="9.9" customHeight="1" x14ac:dyDescent="0.25">
      <c r="A97" s="96" t="str">
        <f ca="1">IF($E97&lt;&gt;"",MAX($A$2:INDIRECT(CONCATENATE("$A$",ROW()-1)))+1,"")</f>
        <v/>
      </c>
      <c r="B97" s="36" t="str">
        <f t="shared" si="5"/>
        <v/>
      </c>
      <c r="C97" s="43"/>
      <c r="D97" s="43"/>
      <c r="E97" s="38"/>
      <c r="F97" s="97"/>
      <c r="G97" s="82"/>
      <c r="H97" s="84"/>
    </row>
    <row r="98" spans="1:8" x14ac:dyDescent="0.25">
      <c r="A98" s="96" t="str">
        <f ca="1">IF($E98&lt;&gt;"",MAX($A$2:INDIRECT(CONCATENATE("$A$",ROW()-1)))+1,"")</f>
        <v/>
      </c>
      <c r="B98" s="36" t="str">
        <f t="shared" si="5"/>
        <v/>
      </c>
      <c r="C98" s="43" t="s">
        <v>117</v>
      </c>
      <c r="D98" s="43" t="s">
        <v>118</v>
      </c>
      <c r="E98" s="38"/>
      <c r="F98" s="97"/>
      <c r="G98" s="82"/>
      <c r="H98" s="84"/>
    </row>
    <row r="99" spans="1:8" ht="9.9" customHeight="1" x14ac:dyDescent="0.25">
      <c r="A99" s="96" t="str">
        <f ca="1">IF($E99&lt;&gt;"",MAX($A$2:INDIRECT(CONCATENATE("$A$",ROW()-1)))+1,"")</f>
        <v/>
      </c>
      <c r="B99" s="36" t="str">
        <f t="shared" si="5"/>
        <v/>
      </c>
      <c r="C99" s="43"/>
      <c r="D99" s="43"/>
      <c r="E99" s="38"/>
      <c r="F99" s="97"/>
      <c r="G99" s="82"/>
      <c r="H99" s="84"/>
    </row>
    <row r="100" spans="1:8" x14ac:dyDescent="0.25">
      <c r="A100" s="96" t="str">
        <f ca="1">IF($E100&lt;&gt;"",MAX($A$2:INDIRECT(CONCATENATE("$A$",ROW()-1)))+1,"")</f>
        <v/>
      </c>
      <c r="B100" s="36" t="str">
        <f t="shared" si="5"/>
        <v/>
      </c>
      <c r="C100" s="43"/>
      <c r="D100" s="43" t="s">
        <v>119</v>
      </c>
      <c r="E100" s="38"/>
      <c r="F100" s="97"/>
      <c r="G100" s="82"/>
      <c r="H100" s="84"/>
    </row>
    <row r="101" spans="1:8" ht="11.1" customHeight="1" x14ac:dyDescent="0.25">
      <c r="A101" s="96" t="str">
        <f ca="1">IF($E101&lt;&gt;"",MAX($A$2:INDIRECT(CONCATENATE("$A$",ROW()-1)))+1,"")</f>
        <v/>
      </c>
      <c r="B101" s="36" t="str">
        <f t="shared" si="5"/>
        <v/>
      </c>
      <c r="C101" s="43"/>
      <c r="D101" s="43"/>
      <c r="E101" s="38"/>
      <c r="F101" s="97"/>
      <c r="G101" s="82"/>
      <c r="H101" s="84"/>
    </row>
    <row r="102" spans="1:8" s="105" customFormat="1" x14ac:dyDescent="0.25">
      <c r="A102" s="100">
        <f ca="1">IF($E102&lt;&gt;"",MAX($A$2:INDIRECT(CONCATENATE("$A$",ROW()-1)))+1,"")</f>
        <v>25</v>
      </c>
      <c r="B102" s="101" t="str">
        <f t="shared" ca="1" si="5"/>
        <v>B25</v>
      </c>
      <c r="C102" s="106"/>
      <c r="D102" s="106" t="s">
        <v>120</v>
      </c>
      <c r="E102" s="51" t="s">
        <v>43</v>
      </c>
      <c r="F102" s="98">
        <v>10</v>
      </c>
      <c r="G102" s="54"/>
      <c r="H102" s="66"/>
    </row>
    <row r="103" spans="1:8" ht="11.1" customHeight="1" x14ac:dyDescent="0.25">
      <c r="A103" s="96" t="str">
        <f ca="1">IF($E103&lt;&gt;"",MAX($A$2:INDIRECT(CONCATENATE("$A$",ROW()-1)))+1,"")</f>
        <v/>
      </c>
      <c r="B103" s="36" t="str">
        <f t="shared" si="5"/>
        <v/>
      </c>
      <c r="C103" s="43"/>
      <c r="D103" s="43"/>
      <c r="E103" s="38"/>
      <c r="F103" s="97"/>
      <c r="G103" s="82"/>
      <c r="H103" s="84"/>
    </row>
    <row r="104" spans="1:8" x14ac:dyDescent="0.25">
      <c r="A104" s="96" t="str">
        <f ca="1">IF($E104&lt;&gt;"",MAX($A$2:INDIRECT(CONCATENATE("$A$",ROW()-1)))+1,"")</f>
        <v/>
      </c>
      <c r="B104" s="36" t="str">
        <f t="shared" ref="B104:B105" si="6">IF(E104&lt;&gt;"",$A$5&amp;A104,"")</f>
        <v/>
      </c>
      <c r="C104" s="80"/>
      <c r="D104" s="71"/>
      <c r="E104" s="72"/>
      <c r="F104" s="99"/>
      <c r="G104" s="85"/>
      <c r="H104" s="86"/>
    </row>
    <row r="105" spans="1:8" ht="22.8" x14ac:dyDescent="0.25">
      <c r="A105" s="96">
        <f ca="1">IF($E105&lt;&gt;"",MAX($A$2:INDIRECT(CONCATENATE("$A$",ROW()-1)))+1,"")</f>
        <v>26</v>
      </c>
      <c r="B105" s="36" t="str">
        <f t="shared" ca="1" si="6"/>
        <v>B26</v>
      </c>
      <c r="C105" s="80"/>
      <c r="D105" s="71" t="s">
        <v>122</v>
      </c>
      <c r="E105" s="72" t="s">
        <v>68</v>
      </c>
      <c r="F105" s="99">
        <v>3</v>
      </c>
      <c r="G105" s="54"/>
      <c r="H105" s="17"/>
    </row>
    <row r="106" spans="1:8" ht="11.1" customHeight="1" x14ac:dyDescent="0.25">
      <c r="A106" s="96" t="str">
        <f ca="1">IF($E106&lt;&gt;"",MAX($A$2:INDIRECT(CONCATENATE("$A$",ROW()-1)))+1,"")</f>
        <v/>
      </c>
      <c r="B106" s="36" t="str">
        <f t="shared" si="5"/>
        <v/>
      </c>
      <c r="C106" s="43"/>
      <c r="D106" s="43"/>
      <c r="E106" s="38"/>
      <c r="F106" s="97"/>
      <c r="G106" s="85"/>
      <c r="H106" s="86"/>
    </row>
    <row r="107" spans="1:8" x14ac:dyDescent="0.25">
      <c r="A107" s="96">
        <f ca="1">IF($E107&lt;&gt;"",MAX($A$2:INDIRECT(CONCATENATE("$A$",ROW()-1)))+1,"")</f>
        <v>27</v>
      </c>
      <c r="B107" s="36" t="str">
        <f t="shared" ca="1" si="5"/>
        <v>B27</v>
      </c>
      <c r="C107" s="43"/>
      <c r="D107" s="80" t="s">
        <v>123</v>
      </c>
      <c r="E107" s="41" t="s">
        <v>68</v>
      </c>
      <c r="F107" s="97">
        <v>2</v>
      </c>
      <c r="G107" s="54"/>
      <c r="H107" s="17"/>
    </row>
    <row r="108" spans="1:8" ht="11.1" customHeight="1" x14ac:dyDescent="0.25">
      <c r="A108" s="96" t="str">
        <f ca="1">IF($E108&lt;&gt;"",MAX($A$2:INDIRECT(CONCATENATE("$A$",ROW()-1)))+1,"")</f>
        <v/>
      </c>
      <c r="B108" s="36" t="str">
        <f t="shared" si="5"/>
        <v/>
      </c>
      <c r="C108" s="43"/>
      <c r="D108" s="80"/>
      <c r="E108" s="41"/>
      <c r="F108" s="97"/>
      <c r="G108" s="85"/>
      <c r="H108" s="86"/>
    </row>
    <row r="109" spans="1:8" ht="12" customHeight="1" x14ac:dyDescent="0.25">
      <c r="A109" s="96">
        <f ca="1">IF($E109&lt;&gt;"",MAX($A$2:INDIRECT(CONCATENATE("$A$",ROW()-1)))+1,"")</f>
        <v>28</v>
      </c>
      <c r="B109" s="36" t="str">
        <f t="shared" ca="1" si="5"/>
        <v>B28</v>
      </c>
      <c r="C109" s="43"/>
      <c r="D109" s="71" t="s">
        <v>124</v>
      </c>
      <c r="E109" s="41" t="s">
        <v>68</v>
      </c>
      <c r="F109" s="97">
        <v>5</v>
      </c>
      <c r="G109" s="54"/>
      <c r="H109" s="17"/>
    </row>
    <row r="110" spans="1:8" ht="11.1" customHeight="1" x14ac:dyDescent="0.25">
      <c r="A110" s="96" t="str">
        <f ca="1">IF($E110&lt;&gt;"",MAX($A$2:INDIRECT(CONCATENATE("$A$",ROW()-1)))+1,"")</f>
        <v/>
      </c>
      <c r="B110" s="36" t="str">
        <f t="shared" si="5"/>
        <v/>
      </c>
      <c r="C110" s="43"/>
      <c r="D110" s="80"/>
      <c r="E110" s="41"/>
      <c r="F110" s="97"/>
      <c r="G110" s="85"/>
      <c r="H110" s="86"/>
    </row>
    <row r="111" spans="1:8" x14ac:dyDescent="0.25">
      <c r="A111" s="96" t="str">
        <f ca="1">IF($E111&lt;&gt;"",MAX($A$2:INDIRECT(CONCATENATE("$A$",ROW()-1)))+1,"")</f>
        <v/>
      </c>
      <c r="B111" s="36" t="str">
        <f t="shared" si="5"/>
        <v/>
      </c>
      <c r="C111" s="43"/>
      <c r="D111" s="80" t="s">
        <v>125</v>
      </c>
      <c r="E111" s="41"/>
      <c r="F111" s="97"/>
      <c r="G111" s="85"/>
      <c r="H111" s="86"/>
    </row>
    <row r="112" spans="1:8" ht="11.1" customHeight="1" x14ac:dyDescent="0.25">
      <c r="A112" s="96" t="str">
        <f ca="1">IF($E112&lt;&gt;"",MAX($A$2:INDIRECT(CONCATENATE("$A$",ROW()-1)))+1,"")</f>
        <v/>
      </c>
      <c r="B112" s="36" t="str">
        <f t="shared" si="5"/>
        <v/>
      </c>
      <c r="C112" s="43"/>
      <c r="D112" s="80"/>
      <c r="E112" s="41"/>
      <c r="F112" s="97"/>
      <c r="G112" s="85"/>
      <c r="H112" s="86"/>
    </row>
    <row r="113" spans="1:8" ht="12" customHeight="1" x14ac:dyDescent="0.25">
      <c r="A113" s="96">
        <f ca="1">IF($E113&lt;&gt;"",MAX($A$2:INDIRECT(CONCATENATE("$A$",ROW()-1)))+1,"")</f>
        <v>29</v>
      </c>
      <c r="B113" s="36" t="str">
        <f t="shared" ca="1" si="5"/>
        <v>B29</v>
      </c>
      <c r="C113" s="43"/>
      <c r="D113" s="71" t="s">
        <v>122</v>
      </c>
      <c r="E113" s="41" t="s">
        <v>76</v>
      </c>
      <c r="F113" s="97">
        <v>20</v>
      </c>
      <c r="G113" s="54"/>
      <c r="H113" s="17"/>
    </row>
    <row r="114" spans="1:8" ht="11.1" customHeight="1" x14ac:dyDescent="0.25">
      <c r="A114" s="96" t="str">
        <f ca="1">IF($E114&lt;&gt;"",MAX($A$2:INDIRECT(CONCATENATE("$A$",ROW()-1)))+1,"")</f>
        <v/>
      </c>
      <c r="B114" s="36" t="str">
        <f t="shared" si="5"/>
        <v/>
      </c>
      <c r="C114" s="43"/>
      <c r="D114" s="71"/>
      <c r="E114" s="41"/>
      <c r="F114" s="97"/>
      <c r="G114" s="85"/>
      <c r="H114" s="86"/>
    </row>
    <row r="115" spans="1:8" ht="12" customHeight="1" x14ac:dyDescent="0.25">
      <c r="A115" s="96">
        <f ca="1">IF($E115&lt;&gt;"",MAX($A$2:INDIRECT(CONCATENATE("$A$",ROW()-1)))+1,"")</f>
        <v>30</v>
      </c>
      <c r="B115" s="36" t="str">
        <f t="shared" ca="1" si="5"/>
        <v>B30</v>
      </c>
      <c r="C115" s="43"/>
      <c r="D115" s="80" t="s">
        <v>121</v>
      </c>
      <c r="E115" s="41" t="s">
        <v>76</v>
      </c>
      <c r="F115" s="97">
        <v>65</v>
      </c>
      <c r="G115" s="54"/>
      <c r="H115" s="17"/>
    </row>
    <row r="116" spans="1:8" ht="11.1" customHeight="1" x14ac:dyDescent="0.25">
      <c r="A116" s="96" t="str">
        <f ca="1">IF($E116&lt;&gt;"",MAX($A$2:INDIRECT(CONCATENATE("$A$",ROW()-1)))+1,"")</f>
        <v/>
      </c>
      <c r="B116" s="36" t="str">
        <f t="shared" si="5"/>
        <v/>
      </c>
      <c r="C116" s="43"/>
      <c r="D116" s="80"/>
      <c r="E116" s="41"/>
      <c r="F116" s="97"/>
      <c r="G116" s="85"/>
      <c r="H116" s="86"/>
    </row>
    <row r="117" spans="1:8" x14ac:dyDescent="0.25">
      <c r="A117" s="96">
        <f ca="1">IF($E117&lt;&gt;"",MAX($A$2:INDIRECT(CONCATENATE("$A$",ROW()-1)))+1,"")</f>
        <v>31</v>
      </c>
      <c r="B117" s="36" t="str">
        <f t="shared" ca="1" si="5"/>
        <v>B31</v>
      </c>
      <c r="C117" s="43"/>
      <c r="D117" s="71" t="s">
        <v>124</v>
      </c>
      <c r="E117" s="41" t="s">
        <v>76</v>
      </c>
      <c r="F117" s="97">
        <v>20</v>
      </c>
      <c r="G117" s="54"/>
      <c r="H117" s="17"/>
    </row>
    <row r="118" spans="1:8" ht="11.1" customHeight="1" thickBot="1" x14ac:dyDescent="0.3">
      <c r="A118" s="96" t="str">
        <f ca="1">IF($E118&lt;&gt;"",MAX($A$2:INDIRECT(CONCATENATE("$A$",ROW()-1)))+1,"")</f>
        <v/>
      </c>
      <c r="B118" s="36"/>
      <c r="C118" s="24"/>
      <c r="D118" s="43"/>
      <c r="E118" s="38"/>
      <c r="F118" s="97"/>
      <c r="G118" s="45"/>
      <c r="H118" s="22"/>
    </row>
    <row r="119" spans="1:8" ht="12.6" thickTop="1" thickBot="1" x14ac:dyDescent="0.3">
      <c r="A119" s="96" t="str">
        <f ca="1">IF($E119&lt;&gt;"",MAX($A$2:INDIRECT(CONCATENATE("$A$",ROW()-1)))+1,"")</f>
        <v/>
      </c>
      <c r="B119" s="238" t="s">
        <v>12</v>
      </c>
      <c r="C119" s="239"/>
      <c r="D119" s="239"/>
      <c r="E119" s="239"/>
      <c r="F119" s="239"/>
      <c r="G119" s="240"/>
      <c r="H119" s="10">
        <f>SUM(H90:H118)</f>
        <v>0</v>
      </c>
    </row>
    <row r="120" spans="1:8" ht="11.1" customHeight="1" thickTop="1" x14ac:dyDescent="0.25">
      <c r="A120" s="96" t="str">
        <f ca="1">IF($E120&lt;&gt;"",MAX($A$2:INDIRECT(CONCATENATE("$A$",ROW()-1)))+1,"")</f>
        <v/>
      </c>
      <c r="B120" s="235" t="s">
        <v>13</v>
      </c>
      <c r="C120" s="236"/>
      <c r="D120" s="236"/>
      <c r="E120" s="236"/>
      <c r="F120" s="236"/>
      <c r="G120" s="237"/>
      <c r="H120" s="11">
        <f>H119</f>
        <v>0</v>
      </c>
    </row>
    <row r="121" spans="1:8" x14ac:dyDescent="0.25">
      <c r="A121" s="96" t="str">
        <f ca="1">IF($E121&lt;&gt;"",MAX($A$2:INDIRECT(CONCATENATE("$A$",ROW()-1)))+1,"")</f>
        <v/>
      </c>
      <c r="B121" s="36"/>
      <c r="C121" s="24"/>
      <c r="D121" s="43"/>
      <c r="E121" s="38"/>
      <c r="F121" s="97"/>
      <c r="G121" s="45"/>
      <c r="H121" s="22"/>
    </row>
    <row r="122" spans="1:8" ht="11.1" customHeight="1" x14ac:dyDescent="0.25">
      <c r="A122" s="96">
        <f ca="1">IF($E122&lt;&gt;"",MAX($A$2:INDIRECT(CONCATENATE("$A$",ROW()-1)))+1,"")</f>
        <v>32</v>
      </c>
      <c r="B122" s="36" t="str">
        <f t="shared" ca="1" si="5"/>
        <v>B32</v>
      </c>
      <c r="C122" s="43"/>
      <c r="D122" s="80" t="s">
        <v>126</v>
      </c>
      <c r="E122" s="41" t="s">
        <v>76</v>
      </c>
      <c r="F122" s="97">
        <v>30</v>
      </c>
      <c r="G122" s="54"/>
      <c r="H122" s="17"/>
    </row>
    <row r="123" spans="1:8" x14ac:dyDescent="0.25">
      <c r="A123" s="96" t="str">
        <f ca="1">IF($E123&lt;&gt;"",MAX($A$2:INDIRECT(CONCATENATE("$A$",ROW()-1)))+1,"")</f>
        <v/>
      </c>
      <c r="B123" s="36"/>
      <c r="C123" s="43"/>
      <c r="D123" s="71"/>
      <c r="E123" s="41"/>
      <c r="F123" s="97"/>
      <c r="G123" s="45"/>
      <c r="H123" s="22"/>
    </row>
    <row r="124" spans="1:8" ht="12" x14ac:dyDescent="0.25">
      <c r="A124" s="96" t="str">
        <f ca="1">IF($E124&lt;&gt;"",MAX($A$2:INDIRECT(CONCATENATE("$A$",ROW()-1)))+1,"")</f>
        <v/>
      </c>
      <c r="B124" s="36" t="str">
        <f t="shared" si="5"/>
        <v/>
      </c>
      <c r="C124" s="43" t="s">
        <v>127</v>
      </c>
      <c r="D124" s="74" t="s">
        <v>128</v>
      </c>
      <c r="E124" s="38"/>
      <c r="F124" s="97"/>
      <c r="G124" s="45"/>
      <c r="H124" s="22"/>
    </row>
    <row r="125" spans="1:8" ht="20.25" customHeight="1" x14ac:dyDescent="0.25">
      <c r="A125" s="96" t="str">
        <f ca="1">IF($E125&lt;&gt;"",MAX($A$2:INDIRECT(CONCATENATE("$A$",ROW()-1)))+1,"")</f>
        <v/>
      </c>
      <c r="B125" s="36" t="str">
        <f t="shared" si="5"/>
        <v/>
      </c>
      <c r="C125" s="43"/>
      <c r="D125" s="43"/>
      <c r="E125" s="38"/>
      <c r="F125" s="97"/>
      <c r="G125" s="45"/>
      <c r="H125" s="22"/>
    </row>
    <row r="126" spans="1:8" ht="25.8" customHeight="1" x14ac:dyDescent="0.25">
      <c r="A126" s="96" t="str">
        <f ca="1">IF($E126&lt;&gt;"",MAX($A$2:INDIRECT(CONCATENATE("$A$",ROW()-1)))+1,"")</f>
        <v/>
      </c>
      <c r="B126" s="36" t="str">
        <f t="shared" si="5"/>
        <v/>
      </c>
      <c r="C126" s="43"/>
      <c r="D126" s="43" t="s">
        <v>129</v>
      </c>
      <c r="E126" s="44"/>
      <c r="F126" s="97"/>
      <c r="G126" s="45"/>
      <c r="H126" s="22"/>
    </row>
    <row r="127" spans="1:8" x14ac:dyDescent="0.25">
      <c r="A127" s="96" t="str">
        <f ca="1">IF($E127&lt;&gt;"",MAX($A$2:INDIRECT(CONCATENATE("$A$",ROW()-1)))+1,"")</f>
        <v/>
      </c>
      <c r="B127" s="36" t="str">
        <f t="shared" si="5"/>
        <v/>
      </c>
      <c r="C127" s="43"/>
      <c r="D127" s="43"/>
      <c r="E127" s="38"/>
      <c r="F127" s="97"/>
      <c r="G127" s="45"/>
      <c r="H127" s="22"/>
    </row>
    <row r="128" spans="1:8" x14ac:dyDescent="0.25">
      <c r="A128" s="96">
        <f ca="1">IF($E128&lt;&gt;"",MAX($A$2:INDIRECT(CONCATENATE("$A$",ROW()-1)))+1,"")</f>
        <v>33</v>
      </c>
      <c r="B128" s="36" t="str">
        <f t="shared" ca="1" si="5"/>
        <v>B33</v>
      </c>
      <c r="C128" s="43"/>
      <c r="D128" s="43" t="s">
        <v>130</v>
      </c>
      <c r="E128" s="44" t="s">
        <v>43</v>
      </c>
      <c r="F128" s="97">
        <v>5</v>
      </c>
      <c r="G128" s="54"/>
      <c r="H128" s="17"/>
    </row>
    <row r="129" spans="1:8" x14ac:dyDescent="0.25">
      <c r="A129" s="96" t="str">
        <f ca="1">IF($E129&lt;&gt;"",MAX($A$2:INDIRECT(CONCATENATE("$A$",ROW()-1)))+1,"")</f>
        <v/>
      </c>
      <c r="B129" s="36" t="str">
        <f t="shared" si="5"/>
        <v/>
      </c>
      <c r="C129" s="43"/>
      <c r="D129" s="43"/>
      <c r="E129" s="38"/>
      <c r="F129" s="97"/>
      <c r="G129" s="45"/>
      <c r="H129" s="22"/>
    </row>
    <row r="130" spans="1:8" ht="22.8" x14ac:dyDescent="0.25">
      <c r="A130" s="96">
        <f ca="1">IF($E130&lt;&gt;"",MAX($A$2:INDIRECT(CONCATENATE("$A$",ROW()-1)))+1,"")</f>
        <v>34</v>
      </c>
      <c r="B130" s="36" t="str">
        <f t="shared" ca="1" si="5"/>
        <v>B34</v>
      </c>
      <c r="C130" s="43"/>
      <c r="D130" s="43" t="s">
        <v>131</v>
      </c>
      <c r="E130" s="44" t="s">
        <v>132</v>
      </c>
      <c r="F130" s="97">
        <v>5</v>
      </c>
      <c r="G130" s="54"/>
      <c r="H130" s="17"/>
    </row>
    <row r="131" spans="1:8" x14ac:dyDescent="0.25">
      <c r="A131" s="96" t="str">
        <f ca="1">IF($E131&lt;&gt;"",MAX($A$2:INDIRECT(CONCATENATE("$A$",ROW()-1)))+1,"")</f>
        <v/>
      </c>
      <c r="B131" s="36" t="str">
        <f t="shared" si="5"/>
        <v/>
      </c>
      <c r="C131" s="43"/>
      <c r="D131" s="43"/>
      <c r="E131" s="38"/>
      <c r="F131" s="97"/>
      <c r="G131" s="78"/>
      <c r="H131" s="47"/>
    </row>
    <row r="132" spans="1:8" x14ac:dyDescent="0.25">
      <c r="A132" s="96">
        <f ca="1">IF($E132&lt;&gt;"",MAX($A$2:INDIRECT(CONCATENATE("$A$",ROW()-1)))+1,"")</f>
        <v>35</v>
      </c>
      <c r="B132" s="36" t="str">
        <f t="shared" ca="1" si="5"/>
        <v>B35</v>
      </c>
      <c r="C132" s="43"/>
      <c r="D132" s="43" t="s">
        <v>133</v>
      </c>
      <c r="E132" s="44" t="s">
        <v>132</v>
      </c>
      <c r="F132" s="97">
        <v>5</v>
      </c>
      <c r="G132" s="54"/>
      <c r="H132" s="17"/>
    </row>
    <row r="133" spans="1:8" x14ac:dyDescent="0.25">
      <c r="A133" s="96" t="str">
        <f ca="1">IF($E133&lt;&gt;"",MAX($A$2:INDIRECT(CONCATENATE("$A$",ROW()-1)))+1,"")</f>
        <v/>
      </c>
      <c r="B133" s="36" t="str">
        <f t="shared" si="5"/>
        <v/>
      </c>
      <c r="C133" s="43"/>
      <c r="D133" s="43"/>
      <c r="E133" s="38"/>
      <c r="F133" s="97"/>
      <c r="G133" s="78"/>
      <c r="H133" s="47"/>
    </row>
    <row r="134" spans="1:8" x14ac:dyDescent="0.25">
      <c r="A134" s="96">
        <f ca="1">IF($E134&lt;&gt;"",MAX($A$2:INDIRECT(CONCATENATE("$A$",ROW()-1)))+1,"")</f>
        <v>36</v>
      </c>
      <c r="B134" s="36" t="str">
        <f t="shared" ca="1" si="5"/>
        <v>B36</v>
      </c>
      <c r="C134" s="43"/>
      <c r="D134" s="43" t="s">
        <v>134</v>
      </c>
      <c r="E134" s="44" t="s">
        <v>132</v>
      </c>
      <c r="F134" s="97">
        <v>10</v>
      </c>
      <c r="G134" s="54"/>
      <c r="H134" s="17"/>
    </row>
    <row r="135" spans="1:8" x14ac:dyDescent="0.25">
      <c r="A135" s="96" t="str">
        <f ca="1">IF($E135&lt;&gt;"",MAX($A$2:INDIRECT(CONCATENATE("$A$",ROW()-1)))+1,"")</f>
        <v/>
      </c>
      <c r="B135" s="36" t="str">
        <f t="shared" si="5"/>
        <v/>
      </c>
      <c r="C135" s="43"/>
      <c r="D135" s="43"/>
      <c r="E135" s="38"/>
      <c r="F135" s="97"/>
      <c r="G135" s="78"/>
      <c r="H135" s="47"/>
    </row>
    <row r="136" spans="1:8" ht="22.8" x14ac:dyDescent="0.25">
      <c r="A136" s="96">
        <f ca="1">IF($E136&lt;&gt;"",MAX($A$2:INDIRECT(CONCATENATE("$A$",ROW()-1)))+1,"")</f>
        <v>37</v>
      </c>
      <c r="B136" s="36" t="str">
        <f t="shared" ca="1" si="5"/>
        <v>B37</v>
      </c>
      <c r="C136" s="43"/>
      <c r="D136" s="43" t="s">
        <v>135</v>
      </c>
      <c r="E136" s="44" t="s">
        <v>132</v>
      </c>
      <c r="F136" s="97">
        <v>15</v>
      </c>
      <c r="G136" s="54"/>
      <c r="H136" s="17"/>
    </row>
    <row r="137" spans="1:8" x14ac:dyDescent="0.25">
      <c r="A137" s="96" t="str">
        <f ca="1">IF($E137&lt;&gt;"",MAX($A$2:INDIRECT(CONCATENATE("$A$",ROW()-1)))+1,"")</f>
        <v/>
      </c>
      <c r="B137" s="36"/>
      <c r="C137" s="43"/>
      <c r="D137" s="43"/>
      <c r="E137" s="38"/>
      <c r="F137" s="97"/>
      <c r="G137" s="78"/>
      <c r="H137" s="47"/>
    </row>
    <row r="138" spans="1:8" x14ac:dyDescent="0.25">
      <c r="A138" s="96">
        <f ca="1">IF($E138&lt;&gt;"",MAX($A$2:INDIRECT(CONCATENATE("$A$",ROW()-1)))+1,"")</f>
        <v>38</v>
      </c>
      <c r="B138" s="36" t="str">
        <f t="shared" ca="1" si="5"/>
        <v>B38</v>
      </c>
      <c r="C138" s="43"/>
      <c r="D138" s="43" t="s">
        <v>136</v>
      </c>
      <c r="E138" s="44" t="s">
        <v>43</v>
      </c>
      <c r="F138" s="97">
        <v>20</v>
      </c>
      <c r="G138" s="54"/>
      <c r="H138" s="17"/>
    </row>
    <row r="139" spans="1:8" ht="8.1" customHeight="1" x14ac:dyDescent="0.25">
      <c r="A139" s="96" t="str">
        <f ca="1">IF($E139&lt;&gt;"",MAX($A$2:INDIRECT(CONCATENATE("$A$",ROW()-1)))+1,"")</f>
        <v/>
      </c>
      <c r="B139" s="36" t="str">
        <f t="shared" si="5"/>
        <v/>
      </c>
      <c r="C139" s="43"/>
      <c r="D139" s="43"/>
      <c r="E139" s="38"/>
      <c r="F139" s="97"/>
      <c r="G139" s="78"/>
      <c r="H139" s="47"/>
    </row>
    <row r="140" spans="1:8" ht="22.8" x14ac:dyDescent="0.25">
      <c r="A140" s="96">
        <f ca="1">IF($E140&lt;&gt;"",MAX($A$2:INDIRECT(CONCATENATE("$A$",ROW()-1)))+1,"")</f>
        <v>39</v>
      </c>
      <c r="B140" s="36" t="str">
        <f t="shared" ca="1" si="5"/>
        <v>B39</v>
      </c>
      <c r="C140" s="43"/>
      <c r="D140" s="43" t="s">
        <v>137</v>
      </c>
      <c r="E140" s="44" t="s">
        <v>132</v>
      </c>
      <c r="F140" s="97">
        <v>10</v>
      </c>
      <c r="G140" s="54"/>
      <c r="H140" s="17"/>
    </row>
    <row r="141" spans="1:8" x14ac:dyDescent="0.25">
      <c r="A141" s="96" t="str">
        <f ca="1">IF($E141&lt;&gt;"",MAX($A$2:INDIRECT(CONCATENATE("$A$",ROW()-1)))+1,"")</f>
        <v/>
      </c>
      <c r="B141" s="36" t="str">
        <f t="shared" si="5"/>
        <v/>
      </c>
      <c r="C141" s="43"/>
      <c r="D141" s="43"/>
      <c r="E141" s="38"/>
      <c r="F141" s="97"/>
      <c r="G141" s="78"/>
      <c r="H141" s="47"/>
    </row>
    <row r="142" spans="1:8" x14ac:dyDescent="0.25">
      <c r="A142" s="96">
        <f ca="1">IF($E142&lt;&gt;"",MAX($A$2:INDIRECT(CONCATENATE("$A$",ROW()-1)))+1,"")</f>
        <v>40</v>
      </c>
      <c r="B142" s="36" t="str">
        <f t="shared" ca="1" si="5"/>
        <v>B40</v>
      </c>
      <c r="C142" s="43"/>
      <c r="D142" s="43" t="s">
        <v>138</v>
      </c>
      <c r="E142" s="38" t="s">
        <v>76</v>
      </c>
      <c r="F142" s="97">
        <v>10</v>
      </c>
      <c r="G142" s="54"/>
      <c r="H142" s="17"/>
    </row>
    <row r="143" spans="1:8" x14ac:dyDescent="0.25">
      <c r="A143" s="96"/>
      <c r="B143" s="36"/>
      <c r="C143" s="24"/>
      <c r="D143" s="43"/>
      <c r="E143" s="38"/>
      <c r="F143" s="97"/>
      <c r="G143" s="54"/>
      <c r="H143" s="46"/>
    </row>
    <row r="144" spans="1:8" x14ac:dyDescent="0.25">
      <c r="A144" s="96" t="str">
        <f ca="1">IF($E144&lt;&gt;"",MAX($A$2:INDIRECT(CONCATENATE("$A$",ROW()-1)))+1,"")</f>
        <v/>
      </c>
      <c r="B144" s="36" t="str">
        <f t="shared" ref="B144:B157" si="7">IF(E144&lt;&gt;"",$A$5&amp;A144,"")</f>
        <v/>
      </c>
      <c r="C144" s="24" t="s">
        <v>139</v>
      </c>
      <c r="D144" s="43" t="s">
        <v>140</v>
      </c>
      <c r="E144" s="38"/>
      <c r="F144" s="97"/>
      <c r="G144" s="45"/>
      <c r="H144" s="22"/>
    </row>
    <row r="145" spans="1:8" x14ac:dyDescent="0.25">
      <c r="A145" s="96" t="str">
        <f ca="1">IF($E145&lt;&gt;"",MAX($A$2:INDIRECT(CONCATENATE("$A$",ROW()-1)))+1,"")</f>
        <v/>
      </c>
      <c r="B145" s="36" t="str">
        <f t="shared" si="7"/>
        <v/>
      </c>
      <c r="C145" s="24"/>
      <c r="D145" s="43"/>
      <c r="E145" s="38"/>
      <c r="F145" s="97"/>
      <c r="G145" s="45"/>
      <c r="H145" s="22"/>
    </row>
    <row r="146" spans="1:8" ht="12.75" customHeight="1" x14ac:dyDescent="0.25">
      <c r="A146" s="96">
        <f ca="1">IF($E146&lt;&gt;"",MAX($A$2:INDIRECT(CONCATENATE("$A$",ROW()-1)))+1,"")</f>
        <v>41</v>
      </c>
      <c r="B146" s="36" t="str">
        <f t="shared" ca="1" si="7"/>
        <v>B41</v>
      </c>
      <c r="C146" s="24"/>
      <c r="D146" s="43" t="s">
        <v>141</v>
      </c>
      <c r="E146" s="44" t="s">
        <v>43</v>
      </c>
      <c r="F146" s="97">
        <v>130</v>
      </c>
      <c r="G146" s="54"/>
      <c r="H146" s="17"/>
    </row>
    <row r="147" spans="1:8" x14ac:dyDescent="0.25">
      <c r="A147" s="96" t="str">
        <f ca="1">IF($E147&lt;&gt;"",MAX($A$2:INDIRECT(CONCATENATE("$A$",ROW()-1)))+1,"")</f>
        <v/>
      </c>
      <c r="B147" s="36" t="str">
        <f t="shared" si="7"/>
        <v/>
      </c>
      <c r="C147" s="24"/>
      <c r="D147" s="43"/>
      <c r="E147" s="44"/>
      <c r="F147" s="97"/>
      <c r="G147" s="78"/>
      <c r="H147" s="47"/>
    </row>
    <row r="148" spans="1:8" x14ac:dyDescent="0.25">
      <c r="A148" s="96">
        <f ca="1">IF($E148&lt;&gt;"",MAX($A$2:INDIRECT(CONCATENATE("$A$",ROW()-1)))+1,"")</f>
        <v>42</v>
      </c>
      <c r="B148" s="36" t="str">
        <f t="shared" ca="1" si="7"/>
        <v>B42</v>
      </c>
      <c r="C148" s="24"/>
      <c r="D148" s="43" t="s">
        <v>142</v>
      </c>
      <c r="E148" s="38" t="s">
        <v>76</v>
      </c>
      <c r="F148" s="97">
        <v>65</v>
      </c>
      <c r="G148" s="54"/>
      <c r="H148" s="17"/>
    </row>
    <row r="149" spans="1:8" x14ac:dyDescent="0.25">
      <c r="A149" s="96" t="str">
        <f ca="1">IF($E149&lt;&gt;"",MAX($A$2:INDIRECT(CONCATENATE("$A$",ROW()-1)))+1,"")</f>
        <v/>
      </c>
      <c r="B149" s="36" t="str">
        <f t="shared" si="7"/>
        <v/>
      </c>
      <c r="C149" s="24"/>
      <c r="D149" s="43"/>
      <c r="E149" s="44"/>
      <c r="F149" s="97"/>
      <c r="G149" s="78"/>
      <c r="H149" s="47"/>
    </row>
    <row r="150" spans="1:8" ht="12.75" customHeight="1" x14ac:dyDescent="0.25">
      <c r="A150" s="96">
        <f ca="1">IF($E150&lt;&gt;"",MAX($A$2:INDIRECT(CONCATENATE("$A$",ROW()-1)))+1,"")</f>
        <v>43</v>
      </c>
      <c r="B150" s="36" t="str">
        <f t="shared" ca="1" si="7"/>
        <v>B43</v>
      </c>
      <c r="C150" s="24"/>
      <c r="D150" s="43" t="s">
        <v>143</v>
      </c>
      <c r="E150" s="38" t="s">
        <v>76</v>
      </c>
      <c r="F150" s="97">
        <v>80</v>
      </c>
      <c r="G150" s="54"/>
      <c r="H150" s="17"/>
    </row>
    <row r="151" spans="1:8" x14ac:dyDescent="0.25">
      <c r="A151" s="96" t="str">
        <f ca="1">IF($E151&lt;&gt;"",MAX($A$2:INDIRECT(CONCATENATE("$A$",ROW()-1)))+1,"")</f>
        <v/>
      </c>
      <c r="B151" s="36" t="str">
        <f t="shared" si="7"/>
        <v/>
      </c>
      <c r="C151" s="24"/>
      <c r="D151" s="43"/>
      <c r="E151" s="44"/>
      <c r="F151" s="97"/>
      <c r="G151" s="78"/>
      <c r="H151" s="47"/>
    </row>
    <row r="152" spans="1:8" ht="22.8" x14ac:dyDescent="0.25">
      <c r="A152" s="96">
        <f ca="1">IF($E152&lt;&gt;"",MAX($A$2:INDIRECT(CONCATENATE("$A$",ROW()-1)))+1,"")</f>
        <v>44</v>
      </c>
      <c r="B152" s="36" t="str">
        <f t="shared" ca="1" si="7"/>
        <v>B44</v>
      </c>
      <c r="C152" s="24"/>
      <c r="D152" s="43" t="s">
        <v>144</v>
      </c>
      <c r="E152" s="38" t="s">
        <v>76</v>
      </c>
      <c r="F152" s="97">
        <v>70</v>
      </c>
      <c r="G152" s="54"/>
      <c r="H152" s="17"/>
    </row>
    <row r="153" spans="1:8" x14ac:dyDescent="0.25">
      <c r="A153" s="96" t="str">
        <f ca="1">IF($E153&lt;&gt;"",MAX($A$2:INDIRECT(CONCATENATE("$A$",ROW()-1)))+1,"")</f>
        <v/>
      </c>
      <c r="B153" s="36" t="str">
        <f t="shared" si="7"/>
        <v/>
      </c>
      <c r="C153" s="24"/>
      <c r="D153" s="43"/>
      <c r="E153" s="38"/>
      <c r="F153" s="97"/>
      <c r="G153" s="78"/>
      <c r="H153" s="47"/>
    </row>
    <row r="154" spans="1:8" ht="22.8" x14ac:dyDescent="0.25">
      <c r="A154" s="96">
        <f ca="1">IF($E154&lt;&gt;"",MAX($A$2:INDIRECT(CONCATENATE("$A$",ROW()-1)))+1,"")</f>
        <v>45</v>
      </c>
      <c r="B154" s="36" t="str">
        <f t="shared" ca="1" si="7"/>
        <v>B45</v>
      </c>
      <c r="C154" s="24"/>
      <c r="D154" s="43" t="s">
        <v>145</v>
      </c>
      <c r="E154" s="38" t="s">
        <v>76</v>
      </c>
      <c r="F154" s="97">
        <v>10</v>
      </c>
      <c r="G154" s="54"/>
      <c r="H154" s="17"/>
    </row>
    <row r="155" spans="1:8" x14ac:dyDescent="0.25">
      <c r="A155" s="96" t="str">
        <f ca="1">IF($E155&lt;&gt;"",MAX($A$2:INDIRECT(CONCATENATE("$A$",ROW()-1)))+1,"")</f>
        <v/>
      </c>
      <c r="B155" s="36" t="str">
        <f t="shared" si="7"/>
        <v/>
      </c>
      <c r="C155" s="24"/>
      <c r="D155" s="43"/>
      <c r="E155" s="38"/>
      <c r="F155" s="97"/>
      <c r="G155" s="78"/>
      <c r="H155" s="47"/>
    </row>
    <row r="156" spans="1:8" x14ac:dyDescent="0.25">
      <c r="A156" s="96">
        <f ca="1">IF($E156&lt;&gt;"",MAX($A$2:INDIRECT(CONCATENATE("$A$",ROW()-1)))+1,"")</f>
        <v>46</v>
      </c>
      <c r="B156" s="36" t="str">
        <f t="shared" ca="1" si="7"/>
        <v>B46</v>
      </c>
      <c r="C156" s="24"/>
      <c r="D156" s="43" t="s">
        <v>146</v>
      </c>
      <c r="E156" s="38" t="s">
        <v>76</v>
      </c>
      <c r="F156" s="97">
        <v>80</v>
      </c>
      <c r="G156" s="54"/>
      <c r="H156" s="17"/>
    </row>
    <row r="157" spans="1:8" x14ac:dyDescent="0.25">
      <c r="A157" s="96" t="str">
        <f ca="1">IF($E157&lt;&gt;"",MAX($A$2:INDIRECT(CONCATENATE("$A$",ROW()-1)))+1,"")</f>
        <v/>
      </c>
      <c r="B157" s="36" t="str">
        <f t="shared" si="7"/>
        <v/>
      </c>
      <c r="C157" s="24"/>
      <c r="D157" s="43"/>
      <c r="E157" s="38"/>
      <c r="F157" s="97"/>
      <c r="G157" s="78"/>
      <c r="H157" s="47"/>
    </row>
    <row r="158" spans="1:8" ht="12" thickBot="1" x14ac:dyDescent="0.3">
      <c r="A158" s="96" t="str">
        <f ca="1">IF($E158&lt;&gt;"",MAX($A$2:INDIRECT(CONCATENATE("$A$",ROW()-1)))+1,"")</f>
        <v/>
      </c>
      <c r="B158" s="36"/>
      <c r="C158" s="24"/>
      <c r="D158" s="43"/>
      <c r="E158" s="38"/>
      <c r="F158" s="97"/>
      <c r="G158" s="45"/>
      <c r="H158" s="22"/>
    </row>
    <row r="159" spans="1:8" ht="13.2" thickTop="1" thickBot="1" x14ac:dyDescent="0.3">
      <c r="B159" s="229" t="s">
        <v>147</v>
      </c>
      <c r="C159" s="230"/>
      <c r="D159" s="230"/>
      <c r="E159" s="230"/>
      <c r="F159" s="230"/>
      <c r="G159" s="231"/>
      <c r="H159" s="109">
        <f>SUM(H158:H158)</f>
        <v>0</v>
      </c>
    </row>
    <row r="160" spans="1:8" ht="12" thickTop="1" x14ac:dyDescent="0.2"/>
  </sheetData>
  <mergeCells count="12">
    <mergeCell ref="B159:G159"/>
    <mergeCell ref="B1:B3"/>
    <mergeCell ref="C1:C3"/>
    <mergeCell ref="D1:D3"/>
    <mergeCell ref="E1:E3"/>
    <mergeCell ref="F1:F3"/>
    <mergeCell ref="B47:G47"/>
    <mergeCell ref="B48:G48"/>
    <mergeCell ref="B89:G89"/>
    <mergeCell ref="B90:G90"/>
    <mergeCell ref="B119:G119"/>
    <mergeCell ref="B120:G120"/>
  </mergeCells>
  <printOptions horizontalCentered="1"/>
  <pageMargins left="0.59055118110236227" right="0" top="0.74803149606299213" bottom="0.74803149606299213" header="0.31496062992125984" footer="0.31496062992125984"/>
  <pageSetup paperSize="9" scale="71" firstPageNumber="99" fitToHeight="0" orientation="portrait" useFirstPageNumber="1" r:id="rId1"/>
  <headerFooter scaleWithDoc="0">
    <oddFooter>&amp;LContract
Part C2: Pricing Data
Notice Nr. 152 / 2023&amp;C&amp;P&amp;RC2.2
Bill of Quantities</oddFooter>
  </headerFooter>
  <rowBreaks count="3" manualBreakCount="3">
    <brk id="47" max="16383" man="1"/>
    <brk id="89" min="1" max="11" man="1"/>
    <brk id="119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c02efd5e-dc8e-4eb5-87c0-19f852f5e258" ContentTypeId="0x010100D15AA5D796C2E24885854C77671F6804" PreviousValue="false"/>
</file>

<file path=customXml/item2.xml><?xml version="1.0" encoding="utf-8"?>
<?mso-contentType ?>
<p:Policy xmlns:p="office.server.policy" id="" local="true">
  <p:Name>Project Document</p:Name>
  <p:Description>Policy to track changes on the document for reporting and auditing purposes</p:Description>
  <p:Statement>All changes on this document is recorded for auditing purposes</p:Statement>
  <p:PolicyItems>
    <p:PolicyItem featureId="Microsoft.Office.RecordsManagement.PolicyFeatures.PolicyAudit" staticId="0x010100D15AA5D796C2E24885854C77671F6804|-421390505" UniqueId="2417dfdc-5a3a-4a8f-a7fd-97258f20da09">
      <p:Name>Auditing</p:Name>
      <p:Description>Audits user actions on documents and list items to the Audit Log.</p:Description>
      <p:CustomData>
        <Audit>
          <Update/>
          <DeleteRestore/>
        </Audit>
      </p:CustomData>
    </p:PolicyItem>
  </p:PolicyItems>
</p:Policy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15AA5D796C2E24885854C77671F6804005140838DE4CB0F4887ECA6A36A2F4676" ma:contentTypeVersion="30" ma:contentTypeDescription="Base content type for Project Documents" ma:contentTypeScope="" ma:versionID="670511da94b3f09aa30c7f3b1c60e3a7">
  <xsd:schema xmlns:xsd="http://www.w3.org/2001/XMLSchema" xmlns:xs="http://www.w3.org/2001/XMLSchema" xmlns:p="http://schemas.microsoft.com/office/2006/metadata/properties" xmlns:ns1="http://schemas.microsoft.com/sharepoint/v3" xmlns:ns2="b587f270-5343-468f-874f-e7b5a707415b" xmlns:ns3="http://schemas.microsoft.com/sharepoint/v3/fields" targetNamespace="http://schemas.microsoft.com/office/2006/metadata/properties" ma:root="true" ma:fieldsID="2c6685e87f2a8efac7b15b191dd36d27" ns1:_="" ns2:_="" ns3:_="">
    <xsd:import namespace="http://schemas.microsoft.com/sharepoint/v3"/>
    <xsd:import namespace="b587f270-5343-468f-874f-e7b5a707415b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rojectNumber" minOccurs="0"/>
                <xsd:element ref="ns2:AreaAssetZone" minOccurs="0"/>
                <xsd:element ref="ns3:_Revision" minOccurs="0"/>
                <xsd:element ref="ns2:Originator" minOccurs="0"/>
                <xsd:element ref="ns2:Functional_x0020_breakdown" minOccurs="0"/>
                <xsd:element ref="ns2:Spatial_x0020_breakdown" minOccurs="0"/>
                <xsd:element ref="ns2:PolicyOwner" minOccurs="0"/>
                <xsd:element ref="ns2:SheetNumber" minOccurs="0"/>
                <xsd:element ref="ns2:EngineeringWorkPackage" minOccurs="0"/>
                <xsd:element ref="ns2:PageSize" minOccurs="0"/>
                <xsd:element ref="ns2:TransmittalNumber" minOccurs="0"/>
                <xsd:element ref="ns2:TransmittalDate" minOccurs="0"/>
                <xsd:element ref="ns2:TransmittalPurpose" minOccurs="0"/>
                <xsd:element ref="ns2:lad1fd3da6e341e2a8ac56c4f85583e3" minOccurs="0"/>
                <xsd:element ref="ns2:TaxCatchAll" minOccurs="0"/>
                <xsd:element ref="ns2:TaxCatchAllLabel" minOccurs="0"/>
                <xsd:element ref="ns2:ped0d251ea0f491c884d8282acce22c2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4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7f270-5343-468f-874f-e7b5a707415b" elementFormDefault="qualified">
    <xsd:import namespace="http://schemas.microsoft.com/office/2006/documentManagement/types"/>
    <xsd:import namespace="http://schemas.microsoft.com/office/infopath/2007/PartnerControls"/>
    <xsd:element name="ProjectNumber" ma:index="2" nillable="true" ma:displayName="Project number" ma:internalName="ProjectNumber" ma:readOnly="false">
      <xsd:simpleType>
        <xsd:restriction base="dms:Text">
          <xsd:maxLength value="255"/>
        </xsd:restriction>
      </xsd:simpleType>
    </xsd:element>
    <xsd:element name="AreaAssetZone" ma:index="5" nillable="true" ma:displayName="Area_Asset or Zone" ma:internalName="AreaAssetZone" ma:readOnly="false">
      <xsd:simpleType>
        <xsd:restriction base="dms:Text">
          <xsd:maxLength value="4"/>
        </xsd:restriction>
      </xsd:simpleType>
    </xsd:element>
    <xsd:element name="Originator" ma:index="7" nillable="true" ma:displayName="Originator" ma:description="Originator" ma:internalName="Originator">
      <xsd:simpleType>
        <xsd:restriction base="dms:Text">
          <xsd:maxLength value="4"/>
        </xsd:restriction>
      </xsd:simpleType>
    </xsd:element>
    <xsd:element name="Functional_x0020_breakdown" ma:index="8" nillable="true" ma:displayName="Functional breakdown" ma:description="Functional breakdown" ma:internalName="Functional_x0020_breakdown">
      <xsd:simpleType>
        <xsd:restriction base="dms:Text">
          <xsd:maxLength value="3"/>
        </xsd:restriction>
      </xsd:simpleType>
    </xsd:element>
    <xsd:element name="Spatial_x0020_breakdown" ma:index="9" nillable="true" ma:displayName="Spatial breakdown" ma:description="Spatial breakdown" ma:internalName="Spatial_x0020_breakdown">
      <xsd:simpleType>
        <xsd:restriction base="dms:Text">
          <xsd:maxLength value="2"/>
        </xsd:restriction>
      </xsd:simpleType>
    </xsd:element>
    <xsd:element name="PolicyOwner" ma:index="10" nillable="true" ma:displayName="Content Owner" ma:description="The owner of the content, responsible for its publication, revision and maintenance." ma:list="UserInfo" ma:SharePointGroup="0" ma:internalName="Policy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eetNumber" ma:index="11" nillable="true" ma:displayName="Sheet number" ma:internalName="SheetNumber" ma:readOnly="false">
      <xsd:simpleType>
        <xsd:restriction base="dms:Text">
          <xsd:maxLength value="3"/>
        </xsd:restriction>
      </xsd:simpleType>
    </xsd:element>
    <xsd:element name="EngineeringWorkPackage" ma:index="12" nillable="true" ma:displayName="Engineering work package" ma:internalName="EngineeringWorkPackage" ma:readOnly="false">
      <xsd:simpleType>
        <xsd:restriction base="dms:Text">
          <xsd:maxLength value="255"/>
        </xsd:restriction>
      </xsd:simpleType>
    </xsd:element>
    <xsd:element name="PageSize" ma:index="13" nillable="true" ma:displayName="PageSize" ma:default="A0" ma:format="Dropdown" ma:internalName="PageSize">
      <xsd:simpleType>
        <xsd:restriction base="dms:Choice">
          <xsd:enumeration value="A0"/>
          <xsd:enumeration value="A1"/>
          <xsd:enumeration value="A2"/>
          <xsd:enumeration value="A3"/>
          <xsd:enumeration value="A4"/>
        </xsd:restriction>
      </xsd:simpleType>
    </xsd:element>
    <xsd:element name="TransmittalNumber" ma:index="14" nillable="true" ma:displayName="Transmittal number" ma:internalName="TransmittalNumber" ma:readOnly="false">
      <xsd:simpleType>
        <xsd:restriction base="dms:Text">
          <xsd:maxLength value="255"/>
        </xsd:restriction>
      </xsd:simpleType>
    </xsd:element>
    <xsd:element name="TransmittalDate" ma:index="15" nillable="true" ma:displayName="Transmittal date" ma:format="DateOnly" ma:internalName="TransmittalDate" ma:readOnly="false">
      <xsd:simpleType>
        <xsd:restriction base="dms:DateTime"/>
      </xsd:simpleType>
    </xsd:element>
    <xsd:element name="TransmittalPurpose" ma:index="16" nillable="true" ma:displayName="Transmittal purpose" ma:internalName="TransmittalPurpose" ma:readOnly="false">
      <xsd:simpleType>
        <xsd:restriction base="dms:Text">
          <xsd:maxLength value="255"/>
        </xsd:restriction>
      </xsd:simpleType>
    </xsd:element>
    <xsd:element name="lad1fd3da6e341e2a8ac56c4f85583e3" ma:index="18" nillable="true" ma:taxonomy="true" ma:internalName="lad1fd3da6e341e2a8ac56c4f85583e3" ma:taxonomyFieldName="ZutariDocumentType" ma:displayName="Document Type" ma:readOnly="false" ma:default="" ma:fieldId="{5ad1fd3d-a6e3-41e2-a8ac-56c4f85583e3}" ma:sspId="c02efd5e-dc8e-4eb5-87c0-19f852f5e258" ma:termSetId="2d2c22f9-e412-4e5f-8485-ba36c21506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c08134f7-5afb-4614-a03a-9106192b3dff}" ma:internalName="TaxCatchAll" ma:showField="CatchAllData" ma:web="2efd83c4-287e-4d35-8eee-01aff8235b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c08134f7-5afb-4614-a03a-9106192b3dff}" ma:internalName="TaxCatchAllLabel" ma:readOnly="true" ma:showField="CatchAllDataLabel" ma:web="2efd83c4-287e-4d35-8eee-01aff8235b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d0d251ea0f491c884d8282acce22c2" ma:index="22" nillable="true" ma:taxonomy="true" ma:internalName="ped0d251ea0f491c884d8282acce22c2" ma:taxonomyFieldName="ZutariDiscipline" ma:displayName="Discipline" ma:readOnly="false" ma:default="" ma:fieldId="{9ed0d251-ea0f-491c-884d-8282acce22c2}" ma:taxonomyMulti="true" ma:sspId="c02efd5e-dc8e-4eb5-87c0-19f852f5e258" ma:termSetId="6371e852-3ee0-48e5-b000-019ef7583ed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6" nillable="true" ma:displayName="Revision" ma:internalName="_Revis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AssetZone xmlns="b587f270-5343-468f-874f-e7b5a707415b" xsi:nil="true"/>
    <Functional_x0020_breakdown xmlns="b587f270-5343-468f-874f-e7b5a707415b" xsi:nil="true"/>
    <TransmittalPurpose xmlns="b587f270-5343-468f-874f-e7b5a707415b" xsi:nil="true"/>
    <lad1fd3da6e341e2a8ac56c4f85583e3 xmlns="b587f270-5343-468f-874f-e7b5a707415b">
      <Terms xmlns="http://schemas.microsoft.com/office/infopath/2007/PartnerControls"/>
    </lad1fd3da6e341e2a8ac56c4f85583e3>
    <ped0d251ea0f491c884d8282acce22c2 xmlns="b587f270-5343-468f-874f-e7b5a707415b">
      <Terms xmlns="http://schemas.microsoft.com/office/infopath/2007/PartnerControls"/>
    </ped0d251ea0f491c884d8282acce22c2>
    <ProjectNumber xmlns="b587f270-5343-468f-874f-e7b5a707415b" xsi:nil="true"/>
    <_Revision xmlns="http://schemas.microsoft.com/sharepoint/v3/fields" xsi:nil="true"/>
    <PageSize xmlns="b587f270-5343-468f-874f-e7b5a707415b">A0</PageSize>
    <TransmittalNumber xmlns="b587f270-5343-468f-874f-e7b5a707415b" xsi:nil="true"/>
    <SheetNumber xmlns="b587f270-5343-468f-874f-e7b5a707415b" xsi:nil="true"/>
    <TaxCatchAll xmlns="b587f270-5343-468f-874f-e7b5a707415b" xsi:nil="true"/>
    <PolicyOwner xmlns="b587f270-5343-468f-874f-e7b5a707415b">
      <UserInfo>
        <DisplayName/>
        <AccountId xsi:nil="true"/>
        <AccountType/>
      </UserInfo>
    </PolicyOwner>
    <Originator xmlns="b587f270-5343-468f-874f-e7b5a707415b" xsi:nil="true"/>
    <Spatial_x0020_breakdown xmlns="b587f270-5343-468f-874f-e7b5a707415b" xsi:nil="true"/>
    <EngineeringWorkPackage xmlns="b587f270-5343-468f-874f-e7b5a707415b" xsi:nil="true"/>
    <TransmittalDate xmlns="b587f270-5343-468f-874f-e7b5a707415b" xsi:nil="true"/>
  </documentManagement>
</p:properties>
</file>

<file path=customXml/itemProps1.xml><?xml version="1.0" encoding="utf-8"?>
<ds:datastoreItem xmlns:ds="http://schemas.openxmlformats.org/officeDocument/2006/customXml" ds:itemID="{A57FEF93-FE0B-42ED-87F2-A0A1F2EBD19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DAAB107-937B-4C20-88FA-E36E8831BADA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0E972E5-1B8C-4BF1-92A7-0C12255D224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9308A1-099B-4811-80A5-993723D35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87f270-5343-468f-874f-e7b5a707415b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54C404D-FE36-4E14-8A6F-9E877FF795C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B255F7C-FBCE-4C3A-B49A-F953FB7EBE57}">
  <ds:schemaRefs>
    <ds:schemaRef ds:uri="http://purl.org/dc/terms/"/>
    <ds:schemaRef ds:uri="http://schemas.microsoft.com/sharepoint/v3/field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sharepoint/v3"/>
    <ds:schemaRef ds:uri="http://schemas.openxmlformats.org/package/2006/metadata/core-properties"/>
    <ds:schemaRef ds:uri="b587f270-5343-468f-874f-e7b5a707415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A (P&amp;G)</vt:lpstr>
      <vt:lpstr>B (SC AND EXC)</vt:lpstr>
      <vt:lpstr>'A (P&amp;G)'!Print_Area</vt:lpstr>
      <vt:lpstr>'B (SC AND EXC)'!Print_Area</vt:lpstr>
      <vt:lpstr>SUMMARY!Print_Area</vt:lpstr>
      <vt:lpstr>'A (P&amp;G)'!Print_Titles</vt:lpstr>
      <vt:lpstr>'B (SC AND EXC)'!Print_Titles</vt:lpstr>
    </vt:vector>
  </TitlesOfParts>
  <Manager/>
  <Company>ninham shand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ltaillard</dc:creator>
  <cp:keywords/>
  <dc:description/>
  <cp:lastModifiedBy>Nomfundo G. Dzudzudzu</cp:lastModifiedBy>
  <cp:revision/>
  <cp:lastPrinted>2023-11-25T19:02:38Z</cp:lastPrinted>
  <dcterms:created xsi:type="dcterms:W3CDTF">2001-07-06T15:13:14Z</dcterms:created>
  <dcterms:modified xsi:type="dcterms:W3CDTF">2024-05-16T07:53:36Z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0x010100D15AA5D796C2E24885854C77671F6804005140838DE4CB0F4887ECA6A36A2F4676</vt:lpwstr>
  </property>
  <property fmtid="{D5CDD505-2E9C-101B-9397-08002B2CF9AE}" pid="3" name="ZutariDocumentType">
    <vt:lpwstr/>
  </property>
  <property fmtid="{D5CDD505-2E9C-101B-9397-08002B2CF9AE}" pid="4" name="ZutariDiscipline">
    <vt:lpwstr/>
  </property>
</Properties>
</file>